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AddTech Hub Co Ltd\AddTech Hub_Dec21 (SRT)\"/>
    </mc:Choice>
  </mc:AlternateContent>
  <xr:revisionPtr revIDLastSave="0" documentId="13_ncr:1_{64E7F3EE-69E4-4F7B-BFEB-E0DF4CD4B825}" xr6:coauthVersionLast="46" xr6:coauthVersionMax="47" xr10:uidLastSave="{00000000-0000-0000-0000-000000000000}"/>
  <bookViews>
    <workbookView xWindow="-120" yWindow="-120" windowWidth="24240" windowHeight="13140" activeTab="4" xr2:uid="{00000000-000D-0000-FFFF-FFFF00000000}"/>
  </bookViews>
  <sheets>
    <sheet name="5-7" sheetId="13" r:id="rId1"/>
    <sheet name="8" sheetId="6" r:id="rId2"/>
    <sheet name="9" sheetId="4" r:id="rId3"/>
    <sheet name="10" sheetId="10" r:id="rId4"/>
    <sheet name="11-12" sheetId="1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g" localSheetId="4">#REF!</definedName>
    <definedName name="\g" localSheetId="0">#REF!</definedName>
    <definedName name="\g">#REF!</definedName>
    <definedName name="__123Graph_D" localSheetId="4" hidden="1">[1]A!#REF!</definedName>
    <definedName name="__123Graph_D" localSheetId="0" hidden="1">[1]A!#REF!</definedName>
    <definedName name="__123Graph_D" hidden="1">[1]A!#REF!</definedName>
    <definedName name="__IntlFixup" hidden="1">TRUE</definedName>
    <definedName name="_h1" localSheetId="4">#REF!</definedName>
    <definedName name="_h1" localSheetId="0">#REF!</definedName>
    <definedName name="_h1">#REF!</definedName>
    <definedName name="_Order1" hidden="1">255</definedName>
    <definedName name="_Order2" hidden="1">0</definedName>
    <definedName name="_pa2" localSheetId="4">#N/A</definedName>
    <definedName name="_pa2" localSheetId="0">'5-7'!_pa2</definedName>
    <definedName name="_pa2" localSheetId="1">'8'!_pa2</definedName>
    <definedName name="_pa2">[0]!_pa2</definedName>
    <definedName name="A" localSheetId="4">#REF!</definedName>
    <definedName name="A" localSheetId="0">#REF!</definedName>
    <definedName name="A">#REF!</definedName>
    <definedName name="A.C.I.B.Carpet_Int." localSheetId="4">'[2]B-105'!#REF!</definedName>
    <definedName name="A.C.I.B.Carpet_Int." localSheetId="0">'[2]B-105'!#REF!</definedName>
    <definedName name="A.C.I.B.Carpet_Int.">'[2]B-105'!#REF!</definedName>
    <definedName name="A_Top_Paint" localSheetId="4">#REF!</definedName>
    <definedName name="A_Top_Paint" localSheetId="0">#REF!</definedName>
    <definedName name="A_Top_Paint">#REF!</definedName>
    <definedName name="aa" localSheetId="4">#N/A</definedName>
    <definedName name="aa" localSheetId="0">'5-7'!aa</definedName>
    <definedName name="aa" localSheetId="1">'8'!aa</definedName>
    <definedName name="aa">[0]!aa</definedName>
    <definedName name="AAA" localSheetId="4">#REF!</definedName>
    <definedName name="AAA" localSheetId="0">#REF!</definedName>
    <definedName name="AAA">#REF!</definedName>
    <definedName name="ABC" localSheetId="4">#REF!</definedName>
    <definedName name="ABC" localSheetId="0">#REF!</definedName>
    <definedName name="ABC">#REF!</definedName>
    <definedName name="ACT__THAILAND__CO._LTD." localSheetId="4">#REF!</definedName>
    <definedName name="ACT__THAILAND__CO._LTD." localSheetId="0">#REF!</definedName>
    <definedName name="ACT__THAILAND__CO._LTD.">#REF!</definedName>
    <definedName name="adj" localSheetId="4">#N/A</definedName>
    <definedName name="adj" localSheetId="0">'5-7'!adj</definedName>
    <definedName name="adj" localSheetId="1">'8'!adj</definedName>
    <definedName name="adj">[0]!adj</definedName>
    <definedName name="Advance_Paint___Chemical" localSheetId="4">'[2]B-105'!#REF!</definedName>
    <definedName name="Advance_Paint___Chemical" localSheetId="0">'[2]B-105'!#REF!</definedName>
    <definedName name="Advance_Paint___Chemical">'[2]B-105'!#REF!</definedName>
    <definedName name="ALLIED_PRODUCTS_THAILAND__LTD." localSheetId="4">#REF!</definedName>
    <definedName name="ALLIED_PRODUCTS_THAILAND__LTD." localSheetId="0">#REF!</definedName>
    <definedName name="ALLIED_PRODUCTS_THAILAND__LTD.">#REF!</definedName>
    <definedName name="Alpha_Envirotech_Eng." localSheetId="4">'[2]B-105'!#REF!</definedName>
    <definedName name="Alpha_Envirotech_Eng." localSheetId="0">'[2]B-105'!#REF!</definedName>
    <definedName name="Alpha_Envirotech_Eng.">'[2]B-105'!#REF!</definedName>
    <definedName name="ar" localSheetId="4">#N/A</definedName>
    <definedName name="ar" localSheetId="0">'5-7'!ar</definedName>
    <definedName name="ar" localSheetId="1">'8'!ar</definedName>
    <definedName name="ar">[0]!ar</definedName>
    <definedName name="Areadata" localSheetId="4">#REF!</definedName>
    <definedName name="Areadata" localSheetId="0">#REF!</definedName>
    <definedName name="Areadata">#REF!</definedName>
    <definedName name="AreaFill" localSheetId="4">#REF!,#REF!,#REF!,#REF!</definedName>
    <definedName name="AreaFill" localSheetId="0">#REF!,#REF!,#REF!,#REF!</definedName>
    <definedName name="AreaFill">#REF!,#REF!,#REF!,#REF!</definedName>
    <definedName name="ART_COLOUR_DESIGN_CO_.LTD.">"ART COLOUR DESIGN CO.,LTD."</definedName>
    <definedName name="as" localSheetId="4">#N/A</definedName>
    <definedName name="as" localSheetId="0">'5-7'!as</definedName>
    <definedName name="as" localSheetId="1">'8'!as</definedName>
    <definedName name="as">[0]!as</definedName>
    <definedName name="AS2DocOpenMode" hidden="1">"AS2DocumentEdit"</definedName>
    <definedName name="ASHKALIT_CHEMIPROD_LTD." localSheetId="4">'[2]B-105'!#REF!</definedName>
    <definedName name="ASHKALIT_CHEMIPROD_LTD." localSheetId="0">'[2]B-105'!#REF!</definedName>
    <definedName name="ASHKALIT_CHEMIPROD_LTD.">'[2]B-105'!#REF!</definedName>
    <definedName name="ass" localSheetId="4">#N/A</definedName>
    <definedName name="ass" localSheetId="0">'5-7'!ass</definedName>
    <definedName name="ass" localSheetId="1">'8'!ass</definedName>
    <definedName name="ass">[0]!ass</definedName>
    <definedName name="assss" localSheetId="4">#N/A</definedName>
    <definedName name="assss" localSheetId="0">'5-7'!assss</definedName>
    <definedName name="assss" localSheetId="1">'8'!assss</definedName>
    <definedName name="assss">[0]!assss</definedName>
    <definedName name="ATAC_CHEMICAL_CO._LTD." localSheetId="4">#REF!</definedName>
    <definedName name="ATAC_CHEMICAL_CO._LTD." localSheetId="0">#REF!</definedName>
    <definedName name="ATAC_CHEMICAL_CO._LTD.">#REF!</definedName>
    <definedName name="B" localSheetId="4">#REF!</definedName>
    <definedName name="B" localSheetId="0">#REF!</definedName>
    <definedName name="B">#REF!</definedName>
    <definedName name="BAMCO_LIMITED" localSheetId="4">#REF!</definedName>
    <definedName name="BAMCO_LIMITED" localSheetId="0">#REF!</definedName>
    <definedName name="BAMCO_LIMITED">#REF!</definedName>
    <definedName name="Bangkok_China_Paint_MFG." localSheetId="4">#REF!</definedName>
    <definedName name="Bangkok_China_Paint_MFG." localSheetId="0">#REF!</definedName>
    <definedName name="Bangkok_China_Paint_MFG.">#REF!</definedName>
    <definedName name="BB" localSheetId="4" hidden="1">{"'Eng (page2)'!$A$1:$D$52"}</definedName>
    <definedName name="BB" localSheetId="0" hidden="1">{"'Eng (page2)'!$A$1:$D$52"}</definedName>
    <definedName name="BB" localSheetId="1" hidden="1">{"'Eng (page2)'!$A$1:$D$52"}</definedName>
    <definedName name="BB" hidden="1">{"'Eng (page2)'!$A$1:$D$52"}</definedName>
    <definedName name="BBB" localSheetId="4">#REF!</definedName>
    <definedName name="BBB" localSheetId="0">#REF!</definedName>
    <definedName name="BBB">#REF!</definedName>
    <definedName name="bbc" localSheetId="4">#N/A</definedName>
    <definedName name="bbc" localSheetId="0">'5-7'!bbc</definedName>
    <definedName name="bbc" localSheetId="1">'8'!bbc</definedName>
    <definedName name="bbc">[0]!bbc</definedName>
    <definedName name="BCExport" localSheetId="4">#REF!</definedName>
    <definedName name="BCExport" localSheetId="0">#REF!</definedName>
    <definedName name="BCExport">#REF!</definedName>
    <definedName name="be" localSheetId="4">#N/A</definedName>
    <definedName name="be" localSheetId="0">'5-7'!be</definedName>
    <definedName name="be" localSheetId="1">'8'!be</definedName>
    <definedName name="be">[0]!be</definedName>
    <definedName name="Beg_Bal" localSheetId="4">#REF!</definedName>
    <definedName name="Beg_Bal" localSheetId="0">#REF!</definedName>
    <definedName name="Beg_Bal">#REF!</definedName>
    <definedName name="BENJAKIT_GROUP__THAILAND__CO._LTD." localSheetId="4">#REF!</definedName>
    <definedName name="BENJAKIT_GROUP__THAILAND__CO._LTD." localSheetId="0">#REF!</definedName>
    <definedName name="BENJAKIT_GROUP__THAILAND__CO._LTD.">#REF!</definedName>
    <definedName name="BLUE_LABEL_LIMITED" localSheetId="4">#REF!</definedName>
    <definedName name="BLUE_LABEL_LIMITED" localSheetId="0">#REF!</definedName>
    <definedName name="BLUE_LABEL_LIMITED">#REF!</definedName>
    <definedName name="BUILDING_COAT_CO._LTD." localSheetId="4">#REF!</definedName>
    <definedName name="BUILDING_COAT_CO._LTD." localSheetId="0">#REF!</definedName>
    <definedName name="BUILDING_COAT_CO._LTD.">#REF!</definedName>
    <definedName name="button_area_1" localSheetId="4">#REF!</definedName>
    <definedName name="button_area_1" localSheetId="0">#REF!</definedName>
    <definedName name="button_area_1">#REF!</definedName>
    <definedName name="Carpet_Maker" localSheetId="4">#REF!</definedName>
    <definedName name="Carpet_Maker" localSheetId="0">#REF!</definedName>
    <definedName name="Carpet_Maker">#REF!</definedName>
    <definedName name="CC" localSheetId="4">#REF!</definedName>
    <definedName name="CC" localSheetId="0">#REF!</definedName>
    <definedName name="CC">#REF!</definedName>
    <definedName name="CELL_PRO_INTERNATIONAL_CO._LTD." localSheetId="4">'[2]B-105'!#REF!</definedName>
    <definedName name="CELL_PRO_INTERNATIONAL_CO._LTD." localSheetId="0">'[2]B-105'!#REF!</definedName>
    <definedName name="CELL_PRO_INTERNATIONAL_CO._LTD.">'[2]B-105'!#REF!</definedName>
    <definedName name="celltips_area" localSheetId="4">#REF!</definedName>
    <definedName name="celltips_area" localSheetId="0">#REF!</definedName>
    <definedName name="celltips_area">#REF!</definedName>
    <definedName name="CHING_MEI_PAPER_CO._LTD." localSheetId="4">#REF!</definedName>
    <definedName name="CHING_MEI_PAPER_CO._LTD." localSheetId="0">#REF!</definedName>
    <definedName name="CHING_MEI_PAPER_CO._LTD.">#REF!</definedName>
    <definedName name="CHUAN_INDUSTRIES_PTE_LTD" localSheetId="4">'[2]B-105'!#REF!</definedName>
    <definedName name="CHUAN_INDUSTRIES_PTE_LTD" localSheetId="0">'[2]B-105'!#REF!</definedName>
    <definedName name="CHUAN_INDUSTRIES_PTE_LTD">'[2]B-105'!#REF!</definedName>
    <definedName name="CIVIC_CHEMICAL_LTD._PART." localSheetId="4">#REF!</definedName>
    <definedName name="CIVIC_CHEMICAL_LTD._PART." localSheetId="0">#REF!</definedName>
    <definedName name="CIVIC_CHEMICAL_LTD._PART.">#REF!</definedName>
    <definedName name="CLEANOSOL" localSheetId="4">#REF!</definedName>
    <definedName name="CLEANOSOL" localSheetId="0">#REF!</definedName>
    <definedName name="CLEANOSOL">#REF!</definedName>
    <definedName name="CLEANOSOL_TRAFFIC__THAILAND__CO._LTD." localSheetId="4">#REF!</definedName>
    <definedName name="CLEANOSOL_TRAFFIC__THAILAND__CO._LTD." localSheetId="0">#REF!</definedName>
    <definedName name="CLEANOSOL_TRAFFIC__THAILAND__CO._LTD.">#REF!</definedName>
    <definedName name="Code" localSheetId="4">#REF!</definedName>
    <definedName name="Code" localSheetId="0">#REF!</definedName>
    <definedName name="Code">#REF!</definedName>
    <definedName name="Cormix_Int." localSheetId="4">#REF!</definedName>
    <definedName name="Cormix_Int." localSheetId="0">#REF!</definedName>
    <definedName name="Cormix_Int.">#REF!</definedName>
    <definedName name="CREATE" localSheetId="4">#REF!</definedName>
    <definedName name="CREATE" localSheetId="0">#REF!</definedName>
    <definedName name="CREATE">#REF!</definedName>
    <definedName name="CREATE_COLOR_LTD._PART." localSheetId="4">#REF!</definedName>
    <definedName name="CREATE_COLOR_LTD._PART." localSheetId="0">#REF!</definedName>
    <definedName name="CREATE_COLOR_LTD._PART.">#REF!</definedName>
    <definedName name="Credo_Int." localSheetId="4">#REF!</definedName>
    <definedName name="Credo_Int." localSheetId="0">#REF!</definedName>
    <definedName name="Credo_Int.">#REF!</definedName>
    <definedName name="d" localSheetId="4">#REF!</definedName>
    <definedName name="d" localSheetId="0">#REF!</definedName>
    <definedName name="d">#REF!</definedName>
    <definedName name="D.D._Carpet_Industry" localSheetId="4">#REF!</definedName>
    <definedName name="D.D._Carpet_Industry" localSheetId="0">#REF!</definedName>
    <definedName name="D.D._Carpet_Industry">#REF!</definedName>
    <definedName name="D.G.I_PAINT" localSheetId="4">#REF!</definedName>
    <definedName name="D.G.I_PAINT" localSheetId="0">#REF!</definedName>
    <definedName name="D.G.I_PAINT">#REF!</definedName>
    <definedName name="D.O.P_Paint" localSheetId="4">#REF!</definedName>
    <definedName name="D.O.P_Paint" localSheetId="0">#REF!</definedName>
    <definedName name="D.O.P_Paint">#REF!</definedName>
    <definedName name="Data" localSheetId="4">#REF!</definedName>
    <definedName name="Data" localSheetId="0">#REF!</definedName>
    <definedName name="Data">#REF!</definedName>
    <definedName name="_xlnm.Database" localSheetId="4">#REF!</definedName>
    <definedName name="_xlnm.Database" localSheetId="0">#REF!</definedName>
    <definedName name="_xlnm.Database">#REF!</definedName>
    <definedName name="DD" localSheetId="4">#REF!</definedName>
    <definedName name="DD" localSheetId="0">#REF!</definedName>
    <definedName name="DD">#REF!</definedName>
    <definedName name="DDD" localSheetId="4">#N/A</definedName>
    <definedName name="DDD" localSheetId="0">'5-7'!DDD</definedName>
    <definedName name="DDD" localSheetId="1">'8'!DDD</definedName>
    <definedName name="DDD">[0]!DDD</definedName>
    <definedName name="dfg" localSheetId="4">'[3]B-105'!#REF!</definedName>
    <definedName name="dfg" localSheetId="0">'[3]B-105'!#REF!</definedName>
    <definedName name="dfg">'[3]B-105'!#REF!</definedName>
    <definedName name="dflt1">'[4]Customize Your Invoice'!$E$22</definedName>
    <definedName name="dflt2">'[4]Customize Your Invoice'!$E$23</definedName>
    <definedName name="dflt3">'[4]Customize Your Invoice'!$D$24</definedName>
    <definedName name="dflt4">'[4]Customize Your Invoice'!$E$26</definedName>
    <definedName name="dflt5">'[4]Customize Your Invoice'!$E$27</definedName>
    <definedName name="dflt6">'[4]Customize Your Invoice'!$D$28</definedName>
    <definedName name="dflt7">'[4]Customize Your Invoice'!$G$27</definedName>
    <definedName name="DRAGA_PAINT_CO._LTD." localSheetId="4">#REF!</definedName>
    <definedName name="DRAGA_PAINT_CO._LTD." localSheetId="0">#REF!</definedName>
    <definedName name="DRAGA_PAINT_CO._LTD.">#REF!</definedName>
    <definedName name="Duracrete" localSheetId="4">#REF!</definedName>
    <definedName name="Duracrete" localSheetId="0">#REF!</definedName>
    <definedName name="Duracrete">#REF!</definedName>
    <definedName name="DURASEAL_SUPPLY_CO._LTD." localSheetId="4">#REF!</definedName>
    <definedName name="DURASEAL_SUPPLY_CO._LTD." localSheetId="0">#REF!</definedName>
    <definedName name="DURASEAL_SUPPLY_CO._LTD.">#REF!</definedName>
    <definedName name="DYNEA__THAILAND__CO._LTD." localSheetId="4">#REF!</definedName>
    <definedName name="DYNEA__THAILAND__CO._LTD." localSheetId="0">#REF!</definedName>
    <definedName name="DYNEA__THAILAND__CO._LTD.">#REF!</definedName>
    <definedName name="E" localSheetId="4">#REF!</definedName>
    <definedName name="E" localSheetId="0">#REF!</definedName>
    <definedName name="E">#REF!</definedName>
    <definedName name="EAC_CHEMICALS_SINGAPORE_PTE_LTD." localSheetId="4">'[2]B-105'!#REF!</definedName>
    <definedName name="EAC_CHEMICALS_SINGAPORE_PTE_LTD.">'[2]B-105'!#REF!</definedName>
    <definedName name="Eastern_Marketing" localSheetId="4">'[2]B-105'!#REF!</definedName>
    <definedName name="Eastern_Marketing">'[2]B-105'!#REF!</definedName>
    <definedName name="EE" localSheetId="4">#N/A</definedName>
    <definedName name="EE" localSheetId="0">'5-7'!EE</definedName>
    <definedName name="EE" localSheetId="1">'8'!EE</definedName>
    <definedName name="EE">[0]!EE</definedName>
    <definedName name="EEE" localSheetId="4">#N/A</definedName>
    <definedName name="EEE" localSheetId="0">'5-7'!EEE</definedName>
    <definedName name="EEE" localSheetId="1">'8'!EEE</definedName>
    <definedName name="EEE">[0]!EEE</definedName>
    <definedName name="EJ_CHEMICALS" localSheetId="4">'[2]B-105'!#REF!</definedName>
    <definedName name="EJ_CHEMICALS" localSheetId="0">'[2]B-105'!#REF!</definedName>
    <definedName name="EJ_CHEMICALS">'[2]B-105'!#REF!</definedName>
    <definedName name="End" localSheetId="4">#REF!</definedName>
    <definedName name="End" localSheetId="0">#REF!</definedName>
    <definedName name="End">#REF!</definedName>
    <definedName name="End_Bal" localSheetId="4">#REF!</definedName>
    <definedName name="End_Bal" localSheetId="0">#REF!</definedName>
    <definedName name="End_Bal">#REF!</definedName>
    <definedName name="Enhanced_No_Charge_List_Excel" localSheetId="4">#REF!</definedName>
    <definedName name="Enhanced_No_Charge_List_Excel" localSheetId="0">#REF!</definedName>
    <definedName name="Enhanced_No_Charge_List_Excel">#REF!</definedName>
    <definedName name="enough" localSheetId="4">#N/A</definedName>
    <definedName name="enough" localSheetId="0">'5-7'!enough</definedName>
    <definedName name="enough" localSheetId="1">'8'!enough</definedName>
    <definedName name="enough">[0]!enough</definedName>
    <definedName name="EOC_Polymer_Inv" localSheetId="4">'[2]B-105'!#REF!</definedName>
    <definedName name="EOC_Polymer_Inv" localSheetId="0">'[2]B-105'!#REF!</definedName>
    <definedName name="EOC_Polymer_Inv">'[2]B-105'!#REF!</definedName>
    <definedName name="EOCB" localSheetId="4">'[2]B-105'!#REF!</definedName>
    <definedName name="EOCB">'[2]B-105'!#REF!</definedName>
    <definedName name="ETERNAL_SAKATA_INX_CO._LTD." localSheetId="4">#REF!</definedName>
    <definedName name="ETERNAL_SAKATA_INX_CO._LTD." localSheetId="0">#REF!</definedName>
    <definedName name="ETERNAL_SAKATA_INX_CO._LTD.">#REF!</definedName>
    <definedName name="EVERRED_CO._LTD." localSheetId="4">#REF!</definedName>
    <definedName name="EVERRED_CO._LTD." localSheetId="0">#REF!</definedName>
    <definedName name="EVERRED_CO._LTD.">#REF!</definedName>
    <definedName name="ew" localSheetId="4">#REF!</definedName>
    <definedName name="ew" localSheetId="0">#REF!</definedName>
    <definedName name="ew">#REF!</definedName>
    <definedName name="Export" localSheetId="4">#REF!</definedName>
    <definedName name="Export" localSheetId="0">#REF!</definedName>
    <definedName name="Export">#REF!</definedName>
    <definedName name="Extra_Pay" localSheetId="4">#REF!</definedName>
    <definedName name="Extra_Pay" localSheetId="0">#REF!</definedName>
    <definedName name="Extra_Pay">#REF!</definedName>
    <definedName name="F" localSheetId="4">#REF!</definedName>
    <definedName name="F" localSheetId="0">#REF!</definedName>
    <definedName name="F">#REF!</definedName>
    <definedName name="FELT___ROGS_SDN._BHD." localSheetId="4">'[2]B-105'!#REF!</definedName>
    <definedName name="FELT___ROGS_SDN._BHD.">'[2]B-105'!#REF!</definedName>
    <definedName name="Feltol" localSheetId="4">#REF!</definedName>
    <definedName name="Feltol" localSheetId="0">#REF!</definedName>
    <definedName name="Feltol">#REF!</definedName>
    <definedName name="FELTOL_MANUFACTURING_CO._LTD." localSheetId="4">#REF!</definedName>
    <definedName name="FELTOL_MANUFACTURING_CO._LTD." localSheetId="0">#REF!</definedName>
    <definedName name="FELTOL_MANUFACTURING_CO._LTD.">#REF!</definedName>
    <definedName name="FF" localSheetId="4">#REF!</definedName>
    <definedName name="FF" localSheetId="0">#REF!</definedName>
    <definedName name="FF">#REF!</definedName>
    <definedName name="FFF" localSheetId="4">#REF!</definedName>
    <definedName name="FFF" localSheetId="0">#REF!</definedName>
    <definedName name="FFF">#REF!</definedName>
    <definedName name="From" localSheetId="4">#REF!</definedName>
    <definedName name="From" localSheetId="0">#REF!</definedName>
    <definedName name="From">#REF!</definedName>
    <definedName name="Full_Print" localSheetId="4">#REF!</definedName>
    <definedName name="Full_Print" localSheetId="0">#REF!</definedName>
    <definedName name="Full_Print">#REF!</definedName>
    <definedName name="G" localSheetId="4">#REF!</definedName>
    <definedName name="G" localSheetId="0">#REF!</definedName>
    <definedName name="G">#REF!</definedName>
    <definedName name="GALLOT_CHEMICAL_LTD._PART." localSheetId="4">#REF!</definedName>
    <definedName name="GALLOT_CHEMICAL_LTD._PART." localSheetId="0">#REF!</definedName>
    <definedName name="GALLOT_CHEMICAL_LTD._PART.">#REF!</definedName>
    <definedName name="GG" localSheetId="4">#REF!</definedName>
    <definedName name="GG" localSheetId="0">#REF!</definedName>
    <definedName name="GG">#REF!</definedName>
    <definedName name="GGG" localSheetId="4">#REF!</definedName>
    <definedName name="GGG" localSheetId="0">#REF!</definedName>
    <definedName name="GGG">#REF!</definedName>
    <definedName name="GRAND_ASIA_PACIFIC_COPORATION_CO._LTD." localSheetId="4">#REF!</definedName>
    <definedName name="GRAND_ASIA_PACIFIC_COPORATION_CO._LTD." localSheetId="0">#REF!</definedName>
    <definedName name="GRAND_ASIA_PACIFIC_COPORATION_CO._LTD.">#REF!</definedName>
    <definedName name="GRAND_ASIA_PACIFIC_CORPORATION_CO._LTD." localSheetId="4">#REF!</definedName>
    <definedName name="GRAND_ASIA_PACIFIC_CORPORATION_CO._LTD." localSheetId="0">#REF!</definedName>
    <definedName name="GRAND_ASIA_PACIFIC_CORPORATION_CO._LTD.">#REF!</definedName>
    <definedName name="GRANDLITE" localSheetId="4">#REF!</definedName>
    <definedName name="GRANDLITE" localSheetId="0">#REF!</definedName>
    <definedName name="GRANDLITE">#REF!</definedName>
    <definedName name="H" localSheetId="4">#REF!</definedName>
    <definedName name="H" localSheetId="0">#REF!</definedName>
    <definedName name="H">#REF!</definedName>
    <definedName name="H.B.FULLER__THAILAND_CO._LTD." localSheetId="4">#REF!</definedName>
    <definedName name="H.B.FULLER__THAILAND_CO._LTD." localSheetId="0">#REF!</definedName>
    <definedName name="H.B.FULLER__THAILAND_CO._LTD.">#REF!</definedName>
    <definedName name="Habitat_Industries__Thailand" localSheetId="4">#REF!</definedName>
    <definedName name="Habitat_Industries__Thailand" localSheetId="0">#REF!</definedName>
    <definedName name="Habitat_Industries__Thailand">#REF!</definedName>
    <definedName name="Hachem_Paint" localSheetId="4">#REF!</definedName>
    <definedName name="Hachem_Paint" localSheetId="0">#REF!</definedName>
    <definedName name="Hachem_Paint">#REF!</definedName>
    <definedName name="HAMMERSMITH_LTD." localSheetId="4">#REF!</definedName>
    <definedName name="HAMMERSMITH_LTD." localSheetId="0">#REF!</definedName>
    <definedName name="HAMMERSMITH_LTD.">#REF!</definedName>
    <definedName name="HARTFORD" localSheetId="4">#REF!</definedName>
    <definedName name="HARTFORD" localSheetId="0">#REF!</definedName>
    <definedName name="HARTFORD">#REF!</definedName>
    <definedName name="Header_Row" localSheetId="0">ROW(#REF!)</definedName>
    <definedName name="Header_Row">ROW(#REF!)</definedName>
    <definedName name="HH" localSheetId="4">#REF!</definedName>
    <definedName name="HH" localSheetId="0">#REF!</definedName>
    <definedName name="HH">#REF!</definedName>
    <definedName name="HHH" localSheetId="4">#REF!</definedName>
    <definedName name="HHH" localSheetId="0">#REF!</definedName>
    <definedName name="HHH">#REF!</definedName>
    <definedName name="hjh" localSheetId="4">#N/A</definedName>
    <definedName name="hjh" localSheetId="0">'5-7'!hjh</definedName>
    <definedName name="hjh" localSheetId="1">'8'!hjh</definedName>
    <definedName name="hjh">[0]!hjh</definedName>
    <definedName name="HOSPITALITY_CO._LTD." localSheetId="4">#REF!</definedName>
    <definedName name="HOSPITALITY_CO._LTD." localSheetId="0">#REF!</definedName>
    <definedName name="HOSPITALITY_CO._LTD.">#REF!</definedName>
    <definedName name="ht" localSheetId="4">#REF!</definedName>
    <definedName name="ht" localSheetId="0">#REF!</definedName>
    <definedName name="ht">#REF!</definedName>
    <definedName name="HTML" localSheetId="4" hidden="1">{"'Eng (page2)'!$A$1:$D$52"}</definedName>
    <definedName name="HTML" localSheetId="0" hidden="1">{"'Eng (page2)'!$A$1:$D$52"}</definedName>
    <definedName name="HTML" localSheetId="1" hidden="1">{"'Eng (page2)'!$A$1:$D$52"}</definedName>
    <definedName name="HTML" hidden="1">{"'Eng (page2)'!$A$1:$D$52"}</definedName>
    <definedName name="HTML_CodePage" hidden="1">874</definedName>
    <definedName name="HTML_Control" localSheetId="4" hidden="1">{"'Eng (page2)'!$A$1:$D$52"}</definedName>
    <definedName name="HTML_Control" localSheetId="0" hidden="1">{"'Eng (page2)'!$A$1:$D$52"}</definedName>
    <definedName name="HTML_Control" localSheetId="1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#REF!</definedName>
    <definedName name="I" localSheetId="0">#REF!</definedName>
    <definedName name="I">#REF!</definedName>
    <definedName name="II" localSheetId="4">#REF!</definedName>
    <definedName name="II" localSheetId="0">#REF!</definedName>
    <definedName name="II">#REF!</definedName>
    <definedName name="III" localSheetId="4">#REF!</definedName>
    <definedName name="III" localSheetId="0">#REF!</definedName>
    <definedName name="III">#REF!</definedName>
    <definedName name="IMG___ASIA_CO._LTD." localSheetId="4">'[5]AGING LOCAL'!#REF!</definedName>
    <definedName name="IMG___ASIA_CO._LTD." localSheetId="0">'[5]AGING LOCAL'!#REF!</definedName>
    <definedName name="IMG___ASIA_CO._LTD.">'[5]AGING LOCAL'!#REF!</definedName>
    <definedName name="INFINITE_CHEMICAL_LTD.__PART." localSheetId="4">#REF!</definedName>
    <definedName name="INFINITE_CHEMICAL_LTD.__PART." localSheetId="0">#REF!</definedName>
    <definedName name="INFINITE_CHEMICAL_LTD.__PART.">#REF!</definedName>
    <definedName name="Int" localSheetId="4">#REF!</definedName>
    <definedName name="Int" localSheetId="0">#REF!</definedName>
    <definedName name="Int">#REF!</definedName>
    <definedName name="Inter_Aerosol_Products" localSheetId="4">'[2]B-105'!#REF!</definedName>
    <definedName name="Inter_Aerosol_Products" localSheetId="0">'[2]B-105'!#REF!</definedName>
    <definedName name="Inter_Aerosol_Products">'[2]B-105'!#REF!</definedName>
    <definedName name="Inter_Ink" localSheetId="4">#REF!</definedName>
    <definedName name="Inter_Ink" localSheetId="0">#REF!</definedName>
    <definedName name="Inter_Ink">#REF!</definedName>
    <definedName name="INTER_KRAI_CO._LTD." localSheetId="4">#REF!</definedName>
    <definedName name="INTER_KRAI_CO._LTD." localSheetId="0">#REF!</definedName>
    <definedName name="INTER_KRAI_CO._LTD.">#REF!</definedName>
    <definedName name="Interest_Rate" localSheetId="4">#REF!</definedName>
    <definedName name="Interest_Rate" localSheetId="0">#REF!</definedName>
    <definedName name="Interest_Rate">#REF!</definedName>
    <definedName name="Inv.No." localSheetId="4">#REF!,#REF!,#REF!</definedName>
    <definedName name="Inv.No." localSheetId="0">#REF!,#REF!,#REF!</definedName>
    <definedName name="Inv.No.">#REF!,#REF!,#REF!</definedName>
    <definedName name="J" localSheetId="4">#REF!</definedName>
    <definedName name="J" localSheetId="0">#REF!</definedName>
    <definedName name="J">#REF!</definedName>
    <definedName name="J.B.P.INTERNATIONAL_PAINT_CO._LTD." localSheetId="4">#REF!</definedName>
    <definedName name="J.B.P.INTERNATIONAL_PAINT_CO._LTD." localSheetId="0">#REF!</definedName>
    <definedName name="J.B.P.INTERNATIONAL_PAINT_CO._LTD.">#REF!</definedName>
    <definedName name="JAX_PAINTS__THAILAND__CO._LTD." localSheetId="4">#REF!</definedName>
    <definedName name="JAX_PAINTS__THAILAND__CO._LTD." localSheetId="0">#REF!</definedName>
    <definedName name="JAX_PAINTS__THAILAND__CO._LTD.">#REF!</definedName>
    <definedName name="JJ" localSheetId="4">#REF!</definedName>
    <definedName name="JJ" localSheetId="0">#REF!</definedName>
    <definedName name="JJ">#REF!</definedName>
    <definedName name="JJJ" localSheetId="4">#REF!</definedName>
    <definedName name="JJJ" localSheetId="0">#REF!</definedName>
    <definedName name="JJJ">#REF!</definedName>
    <definedName name="JUPITER_INK___CHEMICAL_CO._LTD." localSheetId="4">#REF!</definedName>
    <definedName name="JUPITER_INK___CHEMICAL_CO._LTD." localSheetId="0">#REF!</definedName>
    <definedName name="JUPITER_INK___CHEMICAL_CO._LTD.">#REF!</definedName>
    <definedName name="K" localSheetId="4">#REF!</definedName>
    <definedName name="K" localSheetId="0">#REF!</definedName>
    <definedName name="K">#REF!</definedName>
    <definedName name="K.R.Color_Mixed" localSheetId="4">#REF!</definedName>
    <definedName name="K.R.Color_Mixed" localSheetId="0">#REF!</definedName>
    <definedName name="K.R.Color_Mixed">#REF!</definedName>
    <definedName name="K_BOND_INDUSTRY_CO._LTD." localSheetId="4">'[2]B-105'!#REF!</definedName>
    <definedName name="K_BOND_INDUSTRY_CO._LTD.">'[2]B-105'!#REF!</definedName>
    <definedName name="KK" localSheetId="4">#REF!</definedName>
    <definedName name="KK" localSheetId="0">#REF!</definedName>
    <definedName name="KK">#REF!</definedName>
    <definedName name="KKK" localSheetId="4">#REF!</definedName>
    <definedName name="KKK" localSheetId="0">#REF!</definedName>
    <definedName name="KKK">#REF!</definedName>
    <definedName name="KOGU_CHEMICAL" localSheetId="4">#REF!</definedName>
    <definedName name="KOGU_CHEMICAL" localSheetId="0">#REF!</definedName>
    <definedName name="KOGU_CHEMICAL">#REF!</definedName>
    <definedName name="Korale_Carpet_Industry" localSheetId="4">'[2]B-105'!#REF!</definedName>
    <definedName name="Korale_Carpet_Industry">'[2]B-105'!#REF!</definedName>
    <definedName name="KOSMIK_POLYMER_CO._LTD." localSheetId="4">#REF!</definedName>
    <definedName name="KOSMIK_POLYMER_CO._LTD." localSheetId="0">#REF!</definedName>
    <definedName name="KOSMIK_POLYMER_CO._LTD.">#REF!</definedName>
    <definedName name="L" localSheetId="4">#REF!</definedName>
    <definedName name="L" localSheetId="0">#REF!</definedName>
    <definedName name="L">#REF!</definedName>
    <definedName name="L.I.S._INTERNATIONAL_CO._LTD." localSheetId="4">#REF!</definedName>
    <definedName name="L.I.S._INTERNATIONAL_CO._LTD." localSheetId="0">#REF!</definedName>
    <definedName name="L.I.S._INTERNATIONAL_CO._LTD.">#REF!</definedName>
    <definedName name="Last_Row" localSheetId="4">IF('11-12'!Values_Entered,Header_Row+'11-12'!Number_of_Payments,Header_Row)</definedName>
    <definedName name="Last_Row" localSheetId="0">IF('5-7'!Values_Entered,'5-7'!Header_Row+'5-7'!Number_of_Payments,'5-7'!Header_Row)</definedName>
    <definedName name="Last_Row" localSheetId="1">IF('8'!Values_Entered,Header_Row+'8'!Number_of_Payments,Header_Row)</definedName>
    <definedName name="Last_Row">IF(Values_Entered,Header_Row+Number_of_Payments,Header_Row)</definedName>
    <definedName name="LENA__THAILAND" localSheetId="4">#REF!</definedName>
    <definedName name="LENA__THAILAND" localSheetId="0">#REF!</definedName>
    <definedName name="LENA__THAILAND">#REF!</definedName>
    <definedName name="Liang_Chemical" localSheetId="4">#REF!</definedName>
    <definedName name="Liang_Chemical" localSheetId="0">#REF!</definedName>
    <definedName name="Liang_Chemical">#REF!</definedName>
    <definedName name="LL" localSheetId="4">#REF!</definedName>
    <definedName name="LL" localSheetId="0">#REF!</definedName>
    <definedName name="LL">#REF!</definedName>
    <definedName name="Loan_Amount" localSheetId="4">#REF!</definedName>
    <definedName name="Loan_Amount" localSheetId="0">#REF!</definedName>
    <definedName name="Loan_Amount">#REF!</definedName>
    <definedName name="Loan_Start" localSheetId="4">#REF!</definedName>
    <definedName name="Loan_Start" localSheetId="0">#REF!</definedName>
    <definedName name="Loan_Start">#REF!</definedName>
    <definedName name="Loan_Years" localSheetId="4">#REF!</definedName>
    <definedName name="Loan_Years" localSheetId="0">#REF!</definedName>
    <definedName name="Loan_Years">#REF!</definedName>
    <definedName name="m" localSheetId="4">#N/A</definedName>
    <definedName name="m" localSheetId="0">'5-7'!m</definedName>
    <definedName name="m" localSheetId="1">'8'!m</definedName>
    <definedName name="m">[0]!m</definedName>
    <definedName name="MBT__Malaysia" localSheetId="4">'[2]B-105'!#REF!</definedName>
    <definedName name="MBT__Malaysia" localSheetId="0">'[2]B-105'!#REF!</definedName>
    <definedName name="MBT__Malaysia">'[2]B-105'!#REF!</definedName>
    <definedName name="MM" localSheetId="4">#REF!</definedName>
    <definedName name="MM" localSheetId="0">#REF!</definedName>
    <definedName name="MM">#REF!</definedName>
    <definedName name="mms" localSheetId="4">#N/A</definedName>
    <definedName name="mms" localSheetId="0">'5-7'!mms</definedName>
    <definedName name="mms" localSheetId="1">'8'!mms</definedName>
    <definedName name="mms">[0]!mms</definedName>
    <definedName name="ms" localSheetId="4">#N/A</definedName>
    <definedName name="ms" localSheetId="0">'5-7'!ms</definedName>
    <definedName name="ms" localSheetId="1">'8'!ms</definedName>
    <definedName name="ms">[0]!ms</definedName>
    <definedName name="MS.SUNASSADA" localSheetId="4">#N/A</definedName>
    <definedName name="MS.SUNASSADA" localSheetId="0">'5-7'!MS.SUNASSADA</definedName>
    <definedName name="MS.SUNASSADA" localSheetId="1">'8'!MS.SUNASSADA</definedName>
    <definedName name="MS.SUNASSADA">[0]!MS.SUNASSADA</definedName>
    <definedName name="N" localSheetId="4">#REF!</definedName>
    <definedName name="N" localSheetId="0">#REF!</definedName>
    <definedName name="N">#REF!</definedName>
    <definedName name="N.S.PAINT_CO._LTD." localSheetId="4">'[2]B-105'!#REF!</definedName>
    <definedName name="N.S.PAINT_CO._LTD." localSheetId="0">'[2]B-105'!#REF!</definedName>
    <definedName name="N.S.PAINT_CO._LTD.">'[2]B-105'!#REF!</definedName>
    <definedName name="N.T.P.GROUP_CO._LTD." localSheetId="4">#REF!</definedName>
    <definedName name="N.T.P.GROUP_CO._LTD." localSheetId="0">#REF!</definedName>
    <definedName name="N.T.P.GROUP_CO._LTD.">#REF!</definedName>
    <definedName name="na" localSheetId="4">#N/A</definedName>
    <definedName name="na" localSheetId="0">'5-7'!na</definedName>
    <definedName name="na" localSheetId="1">'8'!na</definedName>
    <definedName name="na">[0]!na</definedName>
    <definedName name="NATIONAL_ADHESIVES_CO._LTD." localSheetId="4">#REF!</definedName>
    <definedName name="NATIONAL_ADHESIVES_CO._LTD." localSheetId="0">#REF!</definedName>
    <definedName name="NATIONAL_ADHESIVES_CO._LTD.">#REF!</definedName>
    <definedName name="NATIONAL_STARCH" localSheetId="4">'[2]B-105'!#REF!</definedName>
    <definedName name="NATIONAL_STARCH" localSheetId="0">'[2]B-105'!#REF!</definedName>
    <definedName name="NATIONAL_STARCH">'[2]B-105'!#REF!</definedName>
    <definedName name="NATIONAL_STARCH_AND_CHEMICAL" localSheetId="4">#REF!</definedName>
    <definedName name="NATIONAL_STARCH_AND_CHEMICAL" localSheetId="0">#REF!</definedName>
    <definedName name="NATIONAL_STARCH_AND_CHEMICAL">#REF!</definedName>
    <definedName name="ne" localSheetId="4">#N/A</definedName>
    <definedName name="ne" localSheetId="0">'5-7'!ne</definedName>
    <definedName name="ne" localSheetId="1">'8'!ne</definedName>
    <definedName name="ne">[0]!ne</definedName>
    <definedName name="NEOMAT_CO._LTD.">"NEOMAT CO.,LTD."</definedName>
    <definedName name="NN" localSheetId="4">#REF!</definedName>
    <definedName name="NN" localSheetId="0">#REF!</definedName>
    <definedName name="NN">#REF!</definedName>
    <definedName name="NO" localSheetId="4">#REF!</definedName>
    <definedName name="NO" localSheetId="0">#REF!</definedName>
    <definedName name="NO">#REF!</definedName>
    <definedName name="Num_Pmt_Per_Year" localSheetId="4">#REF!</definedName>
    <definedName name="Num_Pmt_Per_Year" localSheetId="0">#REF!</definedName>
    <definedName name="Num_Pmt_Per_Year">#REF!</definedName>
    <definedName name="Number_of_Payments" localSheetId="4">MATCH(0.01,'11-12'!End_Bal,-1)+1</definedName>
    <definedName name="Number_of_Payments" localSheetId="0">MATCH(0.01,'5-7'!End_Bal,-1)+1</definedName>
    <definedName name="Number_of_Payments" localSheetId="1">MATCH(0.01,End_Bal,-1)+1</definedName>
    <definedName name="Number_of_Payments">MATCH(0.01,End_Bal,-1)+1</definedName>
    <definedName name="nut" localSheetId="4" hidden="1">[6]A!#REF!</definedName>
    <definedName name="nut" localSheetId="0" hidden="1">[6]A!#REF!</definedName>
    <definedName name="nut" hidden="1">[6]A!#REF!</definedName>
    <definedName name="O" localSheetId="4">#REF!</definedName>
    <definedName name="O" localSheetId="0">#REF!</definedName>
    <definedName name="O">#REF!</definedName>
    <definedName name="Omnova_Solutions" localSheetId="4">'[2]B-105'!#REF!</definedName>
    <definedName name="Omnova_Solutions" localSheetId="0">'[2]B-105'!#REF!</definedName>
    <definedName name="Omnova_Solutions">'[2]B-105'!#REF!</definedName>
    <definedName name="OO" localSheetId="4">#REF!</definedName>
    <definedName name="OO" localSheetId="0">#REF!</definedName>
    <definedName name="OO">#REF!</definedName>
    <definedName name="ORIENTAL_WEAVERS_CO." localSheetId="4">'[2]B-105'!#REF!</definedName>
    <definedName name="ORIENTAL_WEAVERS_CO." localSheetId="0">'[2]B-105'!#REF!</definedName>
    <definedName name="ORIENTAL_WEAVERS_CO.">'[2]B-105'!#REF!</definedName>
    <definedName name="P" localSheetId="4">#REF!</definedName>
    <definedName name="P" localSheetId="0">#REF!</definedName>
    <definedName name="P">#REF!</definedName>
    <definedName name="P.D.P._Trading" localSheetId="4">#REF!</definedName>
    <definedName name="P.D.P._Trading" localSheetId="0">#REF!</definedName>
    <definedName name="P.D.P._Trading">#REF!</definedName>
    <definedName name="P.T.CLASSIC_PRIMA_CARPET_INDUSTRIES" localSheetId="4">'[2]B-105'!#REF!</definedName>
    <definedName name="P.T.CLASSIC_PRIMA_CARPET_INDUSTRIES" localSheetId="0">'[2]B-105'!#REF!</definedName>
    <definedName name="P.T.CLASSIC_PRIMA_CARPET_INDUSTRIES">'[2]B-105'!#REF!</definedName>
    <definedName name="P_N_C_Chemical" localSheetId="4">#REF!</definedName>
    <definedName name="P_N_C_Chemical" localSheetId="0">#REF!</definedName>
    <definedName name="P_N_C_Chemical">#REF!</definedName>
    <definedName name="pa" localSheetId="4">#N/A</definedName>
    <definedName name="pa" localSheetId="0">'5-7'!pa</definedName>
    <definedName name="pa" localSheetId="1">'8'!pa</definedName>
    <definedName name="pa">[0]!pa</definedName>
    <definedName name="Pacific_Carpet_co._ltd." localSheetId="4">#REF!</definedName>
    <definedName name="Pacific_Carpet_co._ltd." localSheetId="0">#REF!</definedName>
    <definedName name="Pacific_Carpet_co._ltd.">#REF!</definedName>
    <definedName name="Pay_Date" localSheetId="4">#REF!</definedName>
    <definedName name="Pay_Date" localSheetId="0">#REF!</definedName>
    <definedName name="Pay_Date">#REF!</definedName>
    <definedName name="Pay_Num" localSheetId="4">#REF!</definedName>
    <definedName name="Pay_Num" localSheetId="0">#REF!</definedName>
    <definedName name="Pay_Num">#REF!</definedName>
    <definedName name="Payment_Date" localSheetId="4">DATE(YEAR('11-12'!Loan_Start),MONTH('11-12'!Loan_Start)+Payment_Number,DAY('11-12'!Loan_Start))</definedName>
    <definedName name="Payment_Date" localSheetId="0">DATE(YEAR('5-7'!Loan_Start),MONTH('5-7'!Loan_Start)+Payment_Number,DAY('5-7'!Loan_Start))</definedName>
    <definedName name="Payment_Date" localSheetId="1">DATE(YEAR(Loan_Start),MONTH(Loan_Start)+Payment_Number,DAY(Loan_Start))</definedName>
    <definedName name="Payment_Date">DATE(YEAR(Loan_Start),MONTH(Loan_Start)+Payment_Number,DAY(Loan_Start))</definedName>
    <definedName name="PC" localSheetId="4">#REF!</definedName>
    <definedName name="PC" localSheetId="0">#REF!</definedName>
    <definedName name="PC">#REF!</definedName>
    <definedName name="PCC" localSheetId="4">#REF!</definedName>
    <definedName name="PCC" localSheetId="0">#REF!</definedName>
    <definedName name="PCC">#REF!</definedName>
    <definedName name="PD" localSheetId="4">#REF!</definedName>
    <definedName name="PD" localSheetId="0">#REF!</definedName>
    <definedName name="PD">#REF!</definedName>
    <definedName name="PDD" localSheetId="4">#REF!</definedName>
    <definedName name="PDD" localSheetId="0">#REF!</definedName>
    <definedName name="PDD">#REF!</definedName>
    <definedName name="PENANG_THAI_RATTAN_LTD._PART." localSheetId="4">#REF!</definedName>
    <definedName name="PENANG_THAI_RATTAN_LTD._PART." localSheetId="0">#REF!</definedName>
    <definedName name="PENANG_THAI_RATTAN_LTD._PART.">#REF!</definedName>
    <definedName name="PERMA_FLEX_CO._LTD." localSheetId="4">#REF!</definedName>
    <definedName name="PERMA_FLEX_CO._LTD." localSheetId="0">#REF!</definedName>
    <definedName name="PERMA_FLEX_CO._LTD.">#REF!</definedName>
    <definedName name="Philippine_Carpet" localSheetId="4">'[2]B-105'!#REF!</definedName>
    <definedName name="Philippine_Carpet" localSheetId="0">'[2]B-105'!#REF!</definedName>
    <definedName name="Philippine_Carpet">'[2]B-105'!#REF!</definedName>
    <definedName name="Polestar_Trading" localSheetId="4">#REF!</definedName>
    <definedName name="Polestar_Trading" localSheetId="0">#REF!</definedName>
    <definedName name="Polestar_Trading">#REF!</definedName>
    <definedName name="POLYMER_INNOVATION_CO.__LTD." localSheetId="4">#REF!</definedName>
    <definedName name="POLYMER_INNOVATION_CO.__LTD." localSheetId="0">#REF!</definedName>
    <definedName name="POLYMER_INNOVATION_CO.__LTD.">#REF!</definedName>
    <definedName name="Pornchira_2538" localSheetId="4">'[2]B-105'!#REF!</definedName>
    <definedName name="Pornchira_2538" localSheetId="0">'[2]B-105'!#REF!</definedName>
    <definedName name="Pornchira_2538">'[2]B-105'!#REF!</definedName>
    <definedName name="PP" localSheetId="4">#REF!</definedName>
    <definedName name="PP" localSheetId="0">#REF!</definedName>
    <definedName name="PP">#REF!</definedName>
    <definedName name="PPC" localSheetId="4">#REF!</definedName>
    <definedName name="PPC" localSheetId="0">#REF!</definedName>
    <definedName name="PPC">#REF!</definedName>
    <definedName name="PPD" localSheetId="4">#REF!</definedName>
    <definedName name="PPD" localSheetId="0">#REF!</definedName>
    <definedName name="PPD">#REF!</definedName>
    <definedName name="PPM_Commercial" localSheetId="4">#REF!</definedName>
    <definedName name="PPM_Commercial" localSheetId="0">#REF!</definedName>
    <definedName name="PPM_Commercial">#REF!</definedName>
    <definedName name="PPP" localSheetId="4">#REF!</definedName>
    <definedName name="PPP" localSheetId="0">#REF!</definedName>
    <definedName name="PPP">#REF!</definedName>
    <definedName name="Premier_Products" localSheetId="4">#REF!</definedName>
    <definedName name="Premier_Products" localSheetId="0">#REF!</definedName>
    <definedName name="Premier_Products">#REF!</definedName>
    <definedName name="Princ" localSheetId="4">#REF!</definedName>
    <definedName name="Princ" localSheetId="0">#REF!</definedName>
    <definedName name="Princ">#REF!</definedName>
    <definedName name="Print_Area_MI" localSheetId="4">[7]Detail!#REF!</definedName>
    <definedName name="Print_Area_MI" localSheetId="0">[7]Detail!#REF!</definedName>
    <definedName name="Print_Area_MI">[7]Detail!#REF!</definedName>
    <definedName name="Print_Area_Reset" localSheetId="4">OFFSET('11-12'!Full_Print,0,0,'11-12'!Last_Row)</definedName>
    <definedName name="Print_Area_Reset" localSheetId="0">OFFSET('5-7'!Full_Print,0,0,'5-7'!Last_Row)</definedName>
    <definedName name="Print_Area_Reset" localSheetId="1">OFFSET(Full_Print,0,0,'8'!Last_Row)</definedName>
    <definedName name="Print_Area_Reset">OFFSET(Full_Print,0,0,Last_Row)</definedName>
    <definedName name="Prior_Company__Singapore" localSheetId="4">'[2]B-105'!#REF!</definedName>
    <definedName name="Prior_Company__Singapore" localSheetId="0">'[2]B-105'!#REF!</definedName>
    <definedName name="Prior_Company__Singapore">'[2]B-105'!#REF!</definedName>
    <definedName name="Produra_Paint" localSheetId="4">#REF!</definedName>
    <definedName name="Produra_Paint" localSheetId="0">#REF!</definedName>
    <definedName name="Produra_Paint">#REF!</definedName>
    <definedName name="PSI" localSheetId="4">#REF!</definedName>
    <definedName name="PSI" localSheetId="0">#REF!</definedName>
    <definedName name="PSI">#REF!</definedName>
    <definedName name="Ptex_co._ltd." localSheetId="4">#REF!</definedName>
    <definedName name="Ptex_co._ltd." localSheetId="0">#REF!</definedName>
    <definedName name="Ptex_co._ltd.">#REF!</definedName>
    <definedName name="Q" localSheetId="4">#REF!</definedName>
    <definedName name="Q" localSheetId="0">#REF!</definedName>
    <definedName name="Q">#REF!</definedName>
    <definedName name="QQ" localSheetId="4">#REF!</definedName>
    <definedName name="QQ" localSheetId="0">#REF!</definedName>
    <definedName name="QQ">#REF!</definedName>
    <definedName name="QQQ" localSheetId="4">#REF!</definedName>
    <definedName name="QQQ" localSheetId="0">#REF!</definedName>
    <definedName name="QQQ">#REF!</definedName>
    <definedName name="R.J._London_Chem._Ind." localSheetId="4">'[2]B-105'!#REF!</definedName>
    <definedName name="R.J._London_Chem._Ind." localSheetId="0">'[2]B-105'!#REF!</definedName>
    <definedName name="R.J._London_Chem._Ind.">'[2]B-105'!#REF!</definedName>
    <definedName name="R.J.LONDON_CHEMICALS_INDUSTRIES_CO._LTD." localSheetId="4">#REF!</definedName>
    <definedName name="R.J.LONDON_CHEMICALS_INDUSTRIES_CO._LTD." localSheetId="0">#REF!</definedName>
    <definedName name="R.J.LONDON_CHEMICALS_INDUSTRIES_CO._LTD.">#REF!</definedName>
    <definedName name="ra" localSheetId="4">#N/A</definedName>
    <definedName name="ra" localSheetId="0">'5-7'!ra</definedName>
    <definedName name="ra" localSheetId="1">'8'!ra</definedName>
    <definedName name="ra">[0]!ra</definedName>
    <definedName name="RAJA_UCHINO_CO._LTD." localSheetId="4">#REF!</definedName>
    <definedName name="RAJA_UCHINO_CO._LTD." localSheetId="0">#REF!</definedName>
    <definedName name="RAJA_UCHINO_CO._LTD.">#REF!</definedName>
    <definedName name="RecnPage1" localSheetId="4">#REF!</definedName>
    <definedName name="RecnPage1" localSheetId="0">#REF!</definedName>
    <definedName name="RecnPage1">#REF!</definedName>
    <definedName name="repax" localSheetId="4">'[5]AGING LOCAL'!#REF!</definedName>
    <definedName name="repax" localSheetId="0">'[5]AGING LOCAL'!#REF!</definedName>
    <definedName name="repax">'[5]AGING LOCAL'!#REF!</definedName>
    <definedName name="Repax_Construction" localSheetId="4">#REF!</definedName>
    <definedName name="Repax_Construction" localSheetId="0">#REF!</definedName>
    <definedName name="Repax_Construction">#REF!</definedName>
    <definedName name="RPSC_CHEMICAL_CO._LTD." localSheetId="4">#REF!</definedName>
    <definedName name="RPSC_CHEMICAL_CO._LTD." localSheetId="0">#REF!</definedName>
    <definedName name="RPSC_CHEMICAL_CO._LTD.">#REF!</definedName>
    <definedName name="RR" localSheetId="4">#REF!</definedName>
    <definedName name="RR" localSheetId="0">#REF!</definedName>
    <definedName name="RR">#REF!</definedName>
    <definedName name="rty" localSheetId="4">#N/A</definedName>
    <definedName name="rty" localSheetId="0">'5-7'!rty</definedName>
    <definedName name="rty" localSheetId="1">'8'!rty</definedName>
    <definedName name="rty">[0]!rty</definedName>
    <definedName name="RUBRICK_THAI_CO._LTD." localSheetId="4">'[2]B-105'!#REF!</definedName>
    <definedName name="RUBRICK_THAI_CO._LTD." localSheetId="0">'[2]B-105'!#REF!</definedName>
    <definedName name="RUBRICK_THAI_CO._LTD.">'[2]B-105'!#REF!</definedName>
    <definedName name="s" localSheetId="4">'[2]B-105'!#REF!</definedName>
    <definedName name="s">'[2]B-105'!#REF!</definedName>
    <definedName name="S.A.P._Paint___Chemical" localSheetId="4">'[2]B-105'!#REF!</definedName>
    <definedName name="S.A.P._Paint___Chemical">'[2]B-105'!#REF!</definedName>
    <definedName name="S.A.P._PAINT___CHEMICAL_CO._LTD." localSheetId="4">'[2]B-105'!#REF!</definedName>
    <definedName name="S.A.P._PAINT___CHEMICAL_CO._LTD.">'[2]B-105'!#REF!</definedName>
    <definedName name="S.K.COLOR___CHEMICALS_LIMITED_PARTNERSHIP" localSheetId="4">#REF!</definedName>
    <definedName name="S.K.COLOR___CHEMICALS_LIMITED_PARTNERSHIP" localSheetId="0">#REF!</definedName>
    <definedName name="S.K.COLOR___CHEMICALS_LIMITED_PARTNERSHIP">#REF!</definedName>
    <definedName name="S.P.TEXTURE_PAINT_CO._LTD." localSheetId="4">#REF!</definedName>
    <definedName name="S.P.TEXTURE_PAINT_CO._LTD." localSheetId="0">#REF!</definedName>
    <definedName name="S.P.TEXTURE_PAINT_CO._LTD.">#REF!</definedName>
    <definedName name="S.PACK___PRINT_PUBLIC_COMPANY_LIMITED">"S.PACK PRINT PUBLIC COMPANY LIMITED"</definedName>
    <definedName name="Sabpantawee" localSheetId="4">'[2]B-105'!#REF!</definedName>
    <definedName name="Sabpantawee" localSheetId="0">'[2]B-105'!#REF!</definedName>
    <definedName name="Sabpantawee">'[2]B-105'!#REF!</definedName>
    <definedName name="SAHAKIT_WISARN_CO._LTD." localSheetId="4">#REF!</definedName>
    <definedName name="SAHAKIT_WISARN_CO._LTD." localSheetId="0">#REF!</definedName>
    <definedName name="SAHAKIT_WISARN_CO._LTD.">#REF!</definedName>
    <definedName name="Sched_Pay" localSheetId="4">#REF!</definedName>
    <definedName name="Sched_Pay" localSheetId="0">#REF!</definedName>
    <definedName name="Sched_Pay">#REF!</definedName>
    <definedName name="Scheduled_Extra_Payments" localSheetId="4">#REF!</definedName>
    <definedName name="Scheduled_Extra_Payments" localSheetId="0">#REF!</definedName>
    <definedName name="Scheduled_Extra_Payments">#REF!</definedName>
    <definedName name="Scheduled_Interest_Rate" localSheetId="4">#REF!</definedName>
    <definedName name="Scheduled_Interest_Rate" localSheetId="0">#REF!</definedName>
    <definedName name="Scheduled_Interest_Rate">#REF!</definedName>
    <definedName name="Scheduled_Monthly_Payment" localSheetId="4">#REF!</definedName>
    <definedName name="Scheduled_Monthly_Payment" localSheetId="0">#REF!</definedName>
    <definedName name="Scheduled_Monthly_Payment">#REF!</definedName>
    <definedName name="Search" localSheetId="4">#REF!</definedName>
    <definedName name="Search" localSheetId="0">#REF!</definedName>
    <definedName name="Search">#REF!</definedName>
    <definedName name="Sefco_Chemical_2001" localSheetId="4">#REF!</definedName>
    <definedName name="Sefco_Chemical_2001" localSheetId="0">#REF!</definedName>
    <definedName name="Sefco_Chemical_2001">#REF!</definedName>
    <definedName name="SHANGHAI_PAINTS_AND_HARDWARE_LTD." localSheetId="4">#REF!</definedName>
    <definedName name="SHANGHAI_PAINTS_AND_HARDWARE_LTD." localSheetId="0">#REF!</definedName>
    <definedName name="SHANGHAI_PAINTS_AND_HARDWARE_LTD.">#REF!</definedName>
    <definedName name="SIAM_EXCEL_POLYTECH_CO._LTD." localSheetId="4">#REF!</definedName>
    <definedName name="SIAM_EXCEL_POLYTECH_CO._LTD." localSheetId="0">#REF!</definedName>
    <definedName name="SIAM_EXCEL_POLYTECH_CO._LTD.">#REF!</definedName>
    <definedName name="Siam_Paint_Industry" localSheetId="4">#REF!</definedName>
    <definedName name="Siam_Paint_Industry" localSheetId="0">#REF!</definedName>
    <definedName name="Siam_Paint_Industry">#REF!</definedName>
    <definedName name="SIAM_SPONG_FOAM_CO._LTD." localSheetId="4">#REF!</definedName>
    <definedName name="SIAM_SPONG_FOAM_CO._LTD." localSheetId="0">#REF!</definedName>
    <definedName name="SIAM_SPONG_FOAM_CO._LTD.">#REF!</definedName>
    <definedName name="Sicpa__Thailand" localSheetId="4">#REF!</definedName>
    <definedName name="Sicpa__Thailand" localSheetId="0">#REF!</definedName>
    <definedName name="Sicpa__Thailand">#REF!</definedName>
    <definedName name="SIKA" localSheetId="4">'[2]B-105'!#REF!</definedName>
    <definedName name="SIKA" localSheetId="0">'[2]B-105'!#REF!</definedName>
    <definedName name="SIKA">'[2]B-105'!#REF!</definedName>
    <definedName name="Sika__Thailand" localSheetId="4">#REF!</definedName>
    <definedName name="Sika__Thailand" localSheetId="0">#REF!</definedName>
    <definedName name="Sika__Thailand">#REF!</definedName>
    <definedName name="Silicone_Coating" localSheetId="4">'[2]B-105'!#REF!</definedName>
    <definedName name="Silicone_Coating" localSheetId="0">'[2]B-105'!#REF!</definedName>
    <definedName name="Silicone_Coating">'[2]B-105'!#REF!</definedName>
    <definedName name="sld" localSheetId="4">#REF!</definedName>
    <definedName name="sld" localSheetId="0">#REF!</definedName>
    <definedName name="sld">#REF!</definedName>
    <definedName name="SOMBOON_SCREEN_CO._LTD." localSheetId="4">'[2]B-105'!#REF!</definedName>
    <definedName name="SOMBOON_SCREEN_CO._LTD." localSheetId="0">'[2]B-105'!#REF!</definedName>
    <definedName name="SOMBOON_SCREEN_CO._LTD.">'[2]B-105'!#REF!</definedName>
    <definedName name="Spec" localSheetId="4">#REF!</definedName>
    <definedName name="Spec" localSheetId="0">#REF!</definedName>
    <definedName name="Spec">#REF!</definedName>
    <definedName name="SS" localSheetId="4">#REF!</definedName>
    <definedName name="SS" localSheetId="0">#REF!</definedName>
    <definedName name="SS">#REF!</definedName>
    <definedName name="star" localSheetId="4">'[2]B-105'!#REF!</definedName>
    <definedName name="star" localSheetId="0">'[2]B-105'!#REF!</definedName>
    <definedName name="star">'[2]B-105'!#REF!</definedName>
    <definedName name="Star_Carpet_co._ltd." localSheetId="4">#REF!</definedName>
    <definedName name="Star_Carpet_co._ltd." localSheetId="0">#REF!</definedName>
    <definedName name="Star_Carpet_co._ltd.">#REF!</definedName>
    <definedName name="Star_Tech_Che." localSheetId="4">#REF!</definedName>
    <definedName name="Star_Tech_Che." localSheetId="0">#REF!</definedName>
    <definedName name="Star_Tech_Che.">#REF!</definedName>
    <definedName name="Start" localSheetId="4">#REF!</definedName>
    <definedName name="Start" localSheetId="0">#REF!</definedName>
    <definedName name="Start">#REF!</definedName>
    <definedName name="StartCode" localSheetId="4">#REF!</definedName>
    <definedName name="StartCode" localSheetId="0">#REF!</definedName>
    <definedName name="StartCode">#REF!</definedName>
    <definedName name="SU" localSheetId="4">'[5]AGING LOCAL'!#REF!</definedName>
    <definedName name="SU" localSheetId="0">'[5]AGING LOCAL'!#REF!</definedName>
    <definedName name="SU">'[5]AGING LOCAL'!#REF!</definedName>
    <definedName name="SUBPANTAVEE_CO._LTD." localSheetId="4">#REF!</definedName>
    <definedName name="SUBPANTAVEE_CO._LTD." localSheetId="0">#REF!</definedName>
    <definedName name="SUBPANTAVEE_CO._LTD.">#REF!</definedName>
    <definedName name="Superior_Construction_C." localSheetId="4">#REF!</definedName>
    <definedName name="Superior_Construction_C." localSheetId="0">#REF!</definedName>
    <definedName name="Superior_Construction_C.">#REF!</definedName>
    <definedName name="Syntec_Quality" localSheetId="4">'[2]B-105'!#REF!</definedName>
    <definedName name="Syntec_Quality" localSheetId="0">'[2]B-105'!#REF!</definedName>
    <definedName name="Syntec_Quality">'[2]B-105'!#REF!</definedName>
    <definedName name="T" localSheetId="4">#REF!</definedName>
    <definedName name="T" localSheetId="0">#REF!</definedName>
    <definedName name="T">#REF!</definedName>
    <definedName name="T.A.T.C." localSheetId="4">#REF!</definedName>
    <definedName name="T.A.T.C." localSheetId="0">#REF!</definedName>
    <definedName name="T.A.T.C.">#REF!</definedName>
    <definedName name="T.R.Y_INTERNATIONAL_CO._LTD." localSheetId="4">#REF!</definedName>
    <definedName name="T.R.Y_INTERNATIONAL_CO._LTD." localSheetId="0">#REF!</definedName>
    <definedName name="T.R.Y_INTERNATIONAL_CO._LTD.">#REF!</definedName>
    <definedName name="tam" localSheetId="4">#N/A</definedName>
    <definedName name="tam" localSheetId="0">'5-7'!tam</definedName>
    <definedName name="tam" localSheetId="1">'8'!tam</definedName>
    <definedName name="tam">[0]!tam</definedName>
    <definedName name="TANG_TIHUA_HENG_CO._LTD." localSheetId="4">'[2]B-105'!#REF!</definedName>
    <definedName name="TANG_TIHUA_HENG_CO._LTD." localSheetId="0">'[2]B-105'!#REF!</definedName>
    <definedName name="TANG_TIHUA_HENG_CO._LTD.">'[2]B-105'!#REF!</definedName>
    <definedName name="TextRefCopy1" localSheetId="4">#REF!</definedName>
    <definedName name="TextRefCopy1" localSheetId="0">#REF!</definedName>
    <definedName name="TextRefCopy1">#REF!</definedName>
    <definedName name="TextRefCopy14" localSheetId="4">#REF!</definedName>
    <definedName name="TextRefCopy14" localSheetId="0">#REF!</definedName>
    <definedName name="TextRefCopy14">#REF!</definedName>
    <definedName name="TextRefCopy57" localSheetId="4">'[8]I-203'!#REF!</definedName>
    <definedName name="TextRefCopy57" localSheetId="0">'[8]I-203'!#REF!</definedName>
    <definedName name="TextRefCopy57">'[8]I-203'!#REF!</definedName>
    <definedName name="TextRefCopyRangeCount" hidden="1">1</definedName>
    <definedName name="thai" localSheetId="4">#REF!</definedName>
    <definedName name="thai" localSheetId="0">#REF!</definedName>
    <definedName name="thai">#REF!</definedName>
    <definedName name="THAI_DNT_PAINT_MFG._CO._LTD." localSheetId="4">#REF!</definedName>
    <definedName name="THAI_DNT_PAINT_MFG._CO._LTD." localSheetId="0">#REF!</definedName>
    <definedName name="THAI_DNT_PAINT_MFG._CO._LTD.">#REF!</definedName>
    <definedName name="THAI_DO_NO___GEN_GEN_CO._LTD." localSheetId="4">#REF!</definedName>
    <definedName name="THAI_DO_NO___GEN_GEN_CO._LTD." localSheetId="0">#REF!</definedName>
    <definedName name="THAI_DO_NO___GEN_GEN_CO._LTD.">#REF!</definedName>
    <definedName name="Thai_Innovation_Chemical" localSheetId="4">#REF!</definedName>
    <definedName name="Thai_Innovation_Chemical" localSheetId="0">#REF!</definedName>
    <definedName name="Thai_Innovation_Chemical">#REF!</definedName>
    <definedName name="THAI_PACIFIC_PAINT" localSheetId="4">'[2]B-105'!#REF!</definedName>
    <definedName name="THAI_PACIFIC_PAINT" localSheetId="0">'[2]B-105'!#REF!</definedName>
    <definedName name="THAI_PACIFIC_PAINT">'[2]B-105'!#REF!</definedName>
    <definedName name="THANABUN_CHEMICAL_CO._LTD." localSheetId="4">#REF!</definedName>
    <definedName name="THANABUN_CHEMICAL_CO._LTD." localSheetId="0">#REF!</definedName>
    <definedName name="THANABUN_CHEMICAL_CO._LTD.">#REF!</definedName>
    <definedName name="THE_FASTER_PAINT__THAILAND__CO._LTD." localSheetId="4">#REF!</definedName>
    <definedName name="THE_FASTER_PAINT__THAILAND__CO._LTD." localSheetId="0">#REF!</definedName>
    <definedName name="THE_FASTER_PAINT__THAILAND__CO._LTD.">#REF!</definedName>
    <definedName name="Theptawee_Coating" localSheetId="4">#REF!</definedName>
    <definedName name="Theptawee_Coating" localSheetId="0">#REF!</definedName>
    <definedName name="Theptawee_Coating">#REF!</definedName>
    <definedName name="Tiansin_Carpet_Industry" localSheetId="4">'[2]B-105'!#REF!</definedName>
    <definedName name="Tiansin_Carpet_Industry" localSheetId="0">'[2]B-105'!#REF!</definedName>
    <definedName name="Tiansin_Carpet_Industry">'[2]B-105'!#REF!</definedName>
    <definedName name="To" localSheetId="4">#REF!</definedName>
    <definedName name="To" localSheetId="0">#REF!</definedName>
    <definedName name="To">#REF!</definedName>
    <definedName name="TO_YO_INK__THAILAND__CO._LTD." localSheetId="4">#REF!</definedName>
    <definedName name="TO_YO_INK__THAILAND__CO._LTD." localSheetId="0">#REF!</definedName>
    <definedName name="TO_YO_INK__THAILAND__CO._LTD.">#REF!</definedName>
    <definedName name="Total_Interest" localSheetId="4">#REF!</definedName>
    <definedName name="Total_Interest" localSheetId="0">#REF!</definedName>
    <definedName name="Total_Interest">#REF!</definedName>
    <definedName name="Total_Pay" localSheetId="4">#REF!</definedName>
    <definedName name="Total_Pay" localSheetId="0">#REF!</definedName>
    <definedName name="Total_Pay">#REF!</definedName>
    <definedName name="Total_Payment" localSheetId="4">Scheduled_Payment+Extra_Payment</definedName>
    <definedName name="Total_Payment" localSheetId="0">Scheduled_Payment+Extra_Payment</definedName>
    <definedName name="Total_Payment" localSheetId="1">Scheduled_Payment+Extra_Payment</definedName>
    <definedName name="Total_Payment">Scheduled_Payment+Extra_Payment</definedName>
    <definedName name="TotalFound" localSheetId="4">#REF!</definedName>
    <definedName name="TotalFound" localSheetId="0">#REF!</definedName>
    <definedName name="TotalFound">#REF!</definedName>
    <definedName name="TRIVITH_SUPPLY_CO._LTD." localSheetId="4">#REF!</definedName>
    <definedName name="TRIVITH_SUPPLY_CO._LTD." localSheetId="0">#REF!</definedName>
    <definedName name="TRIVITH_SUPPLY_CO._LTD.">#REF!</definedName>
    <definedName name="tSelect" localSheetId="4">#REF!</definedName>
    <definedName name="tSelect" localSheetId="0">#REF!</definedName>
    <definedName name="tSelect">#REF!</definedName>
    <definedName name="TT" localSheetId="4">#REF!</definedName>
    <definedName name="TT" localSheetId="0">#REF!</definedName>
    <definedName name="TT">#REF!</definedName>
    <definedName name="U" localSheetId="4">#REF!</definedName>
    <definedName name="U" localSheetId="0">#REF!</definedName>
    <definedName name="U">#REF!</definedName>
    <definedName name="U.R._CHEMICAL_CO._LTD." localSheetId="4">#REF!</definedName>
    <definedName name="U.R._CHEMICAL_CO._LTD." localSheetId="0">#REF!</definedName>
    <definedName name="U.R._CHEMICAL_CO._LTD.">#REF!</definedName>
    <definedName name="U___LAND_CO._LTD." localSheetId="4">#REF!</definedName>
    <definedName name="U___LAND_CO._LTD." localSheetId="0">#REF!</definedName>
    <definedName name="U___LAND_CO._LTD.">#REF!</definedName>
    <definedName name="ULAND" localSheetId="4">#REF!</definedName>
    <definedName name="ULAND" localSheetId="0">#REF!</definedName>
    <definedName name="ULAND">#REF!</definedName>
    <definedName name="UNICRON_CHEMICALS_CO._LTD." localSheetId="4">#REF!</definedName>
    <definedName name="UNICRON_CHEMICALS_CO._LTD." localSheetId="0">#REF!</definedName>
    <definedName name="UNICRON_CHEMICALS_CO._LTD.">#REF!</definedName>
    <definedName name="URAI_PHANICH" localSheetId="4">'[2]B-105'!#REF!</definedName>
    <definedName name="URAI_PHANICH" localSheetId="0">'[2]B-105'!#REF!</definedName>
    <definedName name="URAI_PHANICH">'[2]B-105'!#REF!</definedName>
    <definedName name="URAI_PHANICH_CO._LTD." localSheetId="4">#REF!</definedName>
    <definedName name="URAI_PHANICH_CO._LTD." localSheetId="0">#REF!</definedName>
    <definedName name="URAI_PHANICH_CO._LTD.">#REF!</definedName>
    <definedName name="US" localSheetId="4">#REF!</definedName>
    <definedName name="US" localSheetId="0">#REF!</definedName>
    <definedName name="US">#REF!</definedName>
    <definedName name="UU" localSheetId="4">#REF!</definedName>
    <definedName name="UU" localSheetId="0">#REF!</definedName>
    <definedName name="UU">#REF!</definedName>
    <definedName name="V" localSheetId="4">#REF!</definedName>
    <definedName name="V" localSheetId="0">#REF!</definedName>
    <definedName name="V">#REF!</definedName>
    <definedName name="V.P." localSheetId="4">'[2]B-105'!#REF!</definedName>
    <definedName name="V.P." localSheetId="0">'[2]B-105'!#REF!</definedName>
    <definedName name="V.P.">'[2]B-105'!#REF!</definedName>
    <definedName name="V.P.HARDWARE_LTD._PART." localSheetId="4">#REF!</definedName>
    <definedName name="V.P.HARDWARE_LTD._PART." localSheetId="0">#REF!</definedName>
    <definedName name="V.P.HARDWARE_LTD._PART.">#REF!</definedName>
    <definedName name="VA" localSheetId="4">#N/A</definedName>
    <definedName name="VA" localSheetId="0">'5-7'!VA</definedName>
    <definedName name="VA" localSheetId="1">'8'!VA</definedName>
    <definedName name="VA">[0]!VA</definedName>
    <definedName name="Values_Entered" localSheetId="4">IF('11-12'!Loan_Amount*'11-12'!Interest_Rate*'11-12'!Loan_Years*'11-12'!Loan_Start&gt;0,1,0)</definedName>
    <definedName name="Values_Entered" localSheetId="0">IF('5-7'!Loan_Amount*'5-7'!Interest_Rate*'5-7'!Loan_Years*'5-7'!Loan_Start&gt;0,1,0)</definedName>
    <definedName name="Values_Entered" localSheetId="1">IF(Loan_Amount*Interest_Rate*Loan_Years*Loan_Start&gt;0,1,0)</definedName>
    <definedName name="Values_Entered">IF(Loan_Amount*Interest_Rate*Loan_Years*Loan_Start&gt;0,1,0)</definedName>
    <definedName name="vital5">'[4]Customize Your Invoice'!$E$15</definedName>
    <definedName name="VV" localSheetId="4">#REF!</definedName>
    <definedName name="VV" localSheetId="0">#REF!</definedName>
    <definedName name="VV">#REF!</definedName>
    <definedName name="VVV" localSheetId="4">#REF!</definedName>
    <definedName name="VVV" localSheetId="0">#REF!</definedName>
    <definedName name="VVV">#REF!</definedName>
    <definedName name="W" localSheetId="4">#REF!</definedName>
    <definedName name="W" localSheetId="0">#REF!</definedName>
    <definedName name="W">#REF!</definedName>
    <definedName name="wa" localSheetId="4">#N/A</definedName>
    <definedName name="wa" localSheetId="0">'5-7'!wa</definedName>
    <definedName name="wa" localSheetId="1">'8'!wa</definedName>
    <definedName name="wa">[0]!wa</definedName>
    <definedName name="WANCHAI_TRADING_LTD._PART." localSheetId="4">#REF!</definedName>
    <definedName name="WANCHAI_TRADING_LTD._PART." localSheetId="0">#REF!</definedName>
    <definedName name="WANCHAI_TRADING_LTD._PART.">#REF!</definedName>
    <definedName name="WINCO_SCREEN_CO._LTD." localSheetId="4">#REF!</definedName>
    <definedName name="WINCO_SCREEN_CO._LTD." localSheetId="0">#REF!</definedName>
    <definedName name="WINCO_SCREEN_CO._LTD.">#REF!</definedName>
    <definedName name="Winson_Chemical" localSheetId="4">#REF!</definedName>
    <definedName name="Winson_Chemical" localSheetId="0">#REF!</definedName>
    <definedName name="Winson_Chemical">#REF!</definedName>
    <definedName name="x" localSheetId="4" hidden="1">{"'Eng (page2)'!$A$1:$D$52"}</definedName>
    <definedName name="x" localSheetId="0" hidden="1">{"'Eng (page2)'!$A$1:$D$52"}</definedName>
    <definedName name="x" localSheetId="1" hidden="1">{"'Eng (page2)'!$A$1:$D$52"}</definedName>
    <definedName name="x" hidden="1">{"'Eng (page2)'!$A$1:$D$52"}</definedName>
    <definedName name="y" localSheetId="4">#N/A</definedName>
    <definedName name="y" localSheetId="0">'5-7'!y</definedName>
    <definedName name="y" localSheetId="1">'8'!y</definedName>
    <definedName name="y">[0]!y</definedName>
    <definedName name="Ying_Chareon_Paint_Industry" localSheetId="4">#REF!</definedName>
    <definedName name="Ying_Chareon_Paint_Industry" localSheetId="0">#REF!</definedName>
    <definedName name="Ying_Chareon_Paint_Industry">#REF!</definedName>
    <definedName name="เงินเดือน" localSheetId="4" hidden="1">{"'Eng (page2)'!$A$1:$D$52"}</definedName>
    <definedName name="เงินเดือน" localSheetId="0" hidden="1">{"'Eng (page2)'!$A$1:$D$52"}</definedName>
    <definedName name="เงินเดือน" localSheetId="1" hidden="1">{"'Eng (page2)'!$A$1:$D$52"}</definedName>
    <definedName name="เงินเดือน" hidden="1">{"'Eng (page2)'!$A$1:$D$52"}</definedName>
    <definedName name="บ้าน" localSheetId="4">#REF!</definedName>
    <definedName name="บ้าน" localSheetId="0">#REF!</definedName>
    <definedName name="บ้าน">#REF!</definedName>
    <definedName name="ฟ31" localSheetId="4">#REF!</definedName>
    <definedName name="ฟ31" localSheetId="0">#REF!</definedName>
    <definedName name="ฟ31">#REF!</definedName>
    <definedName name="ฟ80" localSheetId="4">#REF!</definedName>
    <definedName name="ฟ80" localSheetId="0">#REF!</definedName>
    <definedName name="ฟ80">#REF!</definedName>
    <definedName name="ภงด1" localSheetId="4">#N/A</definedName>
    <definedName name="ภงด1" localSheetId="0">'5-7'!ภงด1</definedName>
    <definedName name="ภงด1" localSheetId="1">'8'!ภงด1</definedName>
    <definedName name="ภงด1">[0]!ภงด1</definedName>
    <definedName name="อ" localSheetId="4">'[2]Sale 2003'!#REF!</definedName>
    <definedName name="อ" localSheetId="0">'[2]Sale 2003'!#REF!</definedName>
    <definedName name="อ">'[2]Sale 2003'!#REF!</definedName>
    <definedName name="อ6?Fz" localSheetId="4">#REF!</definedName>
    <definedName name="อ6?Fz" localSheetId="0">#REF!</definedName>
    <definedName name="อ6?F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9" i="12" l="1"/>
  <c r="I79" i="12" l="1"/>
  <c r="N16" i="10"/>
  <c r="G32" i="12"/>
  <c r="G69" i="12"/>
  <c r="K79" i="12"/>
  <c r="N26" i="10"/>
  <c r="J132" i="13"/>
  <c r="J135" i="13" s="1"/>
  <c r="N132" i="13"/>
  <c r="N135" i="13" s="1"/>
  <c r="H20" i="10"/>
  <c r="H23" i="10" s="1"/>
  <c r="H30" i="10" s="1"/>
  <c r="P20" i="4"/>
  <c r="T20" i="4" s="1"/>
  <c r="H23" i="4"/>
  <c r="H26" i="4" s="1"/>
  <c r="H34" i="4" s="1"/>
  <c r="P15" i="4"/>
  <c r="T15" i="4" s="1"/>
  <c r="A3" i="4"/>
  <c r="A1" i="4"/>
  <c r="A51" i="6" l="1"/>
  <c r="A40" i="4" s="1"/>
  <c r="P132" i="13" l="1"/>
  <c r="P135" i="13" s="1"/>
  <c r="L132" i="13"/>
  <c r="L135" i="13" s="1"/>
  <c r="A99" i="13"/>
  <c r="A148" i="13" s="1"/>
  <c r="P78" i="13"/>
  <c r="N78" i="13"/>
  <c r="L78" i="13"/>
  <c r="J78" i="13"/>
  <c r="P70" i="13"/>
  <c r="N70" i="13"/>
  <c r="L70" i="13"/>
  <c r="J70" i="13"/>
  <c r="A53" i="13"/>
  <c r="A102" i="13" s="1"/>
  <c r="A51" i="13"/>
  <c r="A100" i="13" s="1"/>
  <c r="P35" i="13"/>
  <c r="N35" i="13"/>
  <c r="L35" i="13"/>
  <c r="J35" i="13"/>
  <c r="P22" i="13"/>
  <c r="N22" i="13"/>
  <c r="L22" i="13"/>
  <c r="J22" i="13"/>
  <c r="N37" i="13" l="1"/>
  <c r="L37" i="13"/>
  <c r="J37" i="13"/>
  <c r="J80" i="13"/>
  <c r="J137" i="13" s="1"/>
  <c r="P37" i="13"/>
  <c r="L80" i="13"/>
  <c r="L137" i="13" s="1"/>
  <c r="P80" i="13"/>
  <c r="P137" i="13" s="1"/>
  <c r="N80" i="13"/>
  <c r="N137" i="13" s="1"/>
  <c r="M69" i="12" l="1"/>
  <c r="I69" i="12"/>
  <c r="M32" i="12"/>
  <c r="M35" i="12" s="1"/>
  <c r="I32" i="12"/>
  <c r="I35" i="12" s="1"/>
  <c r="N27" i="10"/>
  <c r="N28" i="10"/>
  <c r="I81" i="12" l="1"/>
  <c r="I84" i="12" s="1"/>
  <c r="M81" i="12"/>
  <c r="M84" i="12" l="1"/>
  <c r="P31" i="4"/>
  <c r="T31" i="4" s="1"/>
  <c r="P32" i="4"/>
  <c r="T32" i="4" s="1"/>
  <c r="P30" i="4"/>
  <c r="T30" i="4" s="1"/>
  <c r="P29" i="4"/>
  <c r="T29" i="4" s="1"/>
  <c r="P35" i="6" l="1"/>
  <c r="P14" i="6"/>
  <c r="P23" i="6" s="1"/>
  <c r="P26" i="6" s="1"/>
  <c r="P28" i="6" s="1"/>
  <c r="L35" i="6"/>
  <c r="L14" i="6"/>
  <c r="L23" i="6" s="1"/>
  <c r="L26" i="6" s="1"/>
  <c r="L28" i="6" s="1"/>
  <c r="K69" i="12" l="1"/>
  <c r="K32" i="12"/>
  <c r="K35" i="12" s="1"/>
  <c r="N14" i="6"/>
  <c r="N35" i="6"/>
  <c r="P21" i="4"/>
  <c r="P19" i="4"/>
  <c r="P18" i="4"/>
  <c r="R23" i="4"/>
  <c r="R26" i="4" s="1"/>
  <c r="N23" i="4"/>
  <c r="N26" i="4" s="1"/>
  <c r="N34" i="4" s="1"/>
  <c r="L23" i="4"/>
  <c r="L26" i="4" s="1"/>
  <c r="J23" i="4"/>
  <c r="J26" i="4" s="1"/>
  <c r="F23" i="4"/>
  <c r="F26" i="4" s="1"/>
  <c r="L20" i="10"/>
  <c r="L23" i="10" s="1"/>
  <c r="L30" i="10" s="1"/>
  <c r="J20" i="10"/>
  <c r="J23" i="10" s="1"/>
  <c r="J30" i="10" s="1"/>
  <c r="F20" i="10"/>
  <c r="F23" i="10" s="1"/>
  <c r="N17" i="10"/>
  <c r="N18" i="10"/>
  <c r="N13" i="10"/>
  <c r="P26" i="4" l="1"/>
  <c r="T26" i="4" s="1"/>
  <c r="T34" i="4" s="1"/>
  <c r="F34" i="4"/>
  <c r="F30" i="10"/>
  <c r="N23" i="10"/>
  <c r="N30" i="10" s="1"/>
  <c r="R34" i="4"/>
  <c r="T19" i="4"/>
  <c r="T21" i="4"/>
  <c r="J34" i="4"/>
  <c r="L34" i="4"/>
  <c r="N23" i="6"/>
  <c r="N20" i="10"/>
  <c r="K81" i="12"/>
  <c r="K84" i="12" s="1"/>
  <c r="P23" i="4"/>
  <c r="T23" i="4" l="1"/>
  <c r="P34" i="4"/>
  <c r="N26" i="6"/>
  <c r="N28" i="6" s="1"/>
  <c r="J35" i="6" l="1"/>
  <c r="J14" i="6" l="1"/>
  <c r="J23" i="6" l="1"/>
  <c r="J26" i="6" l="1"/>
  <c r="J28" i="6" s="1"/>
  <c r="A37" i="10"/>
  <c r="A49" i="12" s="1"/>
  <c r="A97" i="12" s="1"/>
  <c r="A1" i="10"/>
  <c r="A1" i="12" s="1"/>
  <c r="A50" i="12" s="1"/>
  <c r="G79" i="12"/>
  <c r="A3" i="10"/>
  <c r="A3" i="12" s="1"/>
  <c r="A52" i="12" s="1"/>
  <c r="G35" i="12" l="1"/>
  <c r="G81" i="12" l="1"/>
  <c r="G84" i="12" s="1"/>
</calcChain>
</file>

<file path=xl/sharedStrings.xml><?xml version="1.0" encoding="utf-8"?>
<sst xmlns="http://schemas.openxmlformats.org/spreadsheetml/2006/main" count="309" uniqueCount="177">
  <si>
    <t>Notes</t>
  </si>
  <si>
    <t>Assets</t>
  </si>
  <si>
    <t>Cash flows from operating activities</t>
  </si>
  <si>
    <t>Current assets</t>
  </si>
  <si>
    <t>Adjustments for:</t>
  </si>
  <si>
    <t>Cash and cash equivalents</t>
  </si>
  <si>
    <t>Total current assets</t>
  </si>
  <si>
    <t>Total comprehensive income for the year</t>
  </si>
  <si>
    <t>Non-current assets</t>
  </si>
  <si>
    <t>Gross profit</t>
  </si>
  <si>
    <t>Other current assets</t>
  </si>
  <si>
    <t>Total non-current assets</t>
  </si>
  <si>
    <t>Total assets</t>
  </si>
  <si>
    <t>Other non-current assets</t>
  </si>
  <si>
    <t>Administrative expenses</t>
  </si>
  <si>
    <t>Deferred tax assets</t>
  </si>
  <si>
    <t>Current liabilities</t>
  </si>
  <si>
    <t xml:space="preserve">Trade and other payables 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</si>
  <si>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</si>
  <si>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</si>
  <si>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</si>
  <si>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</si>
  <si>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</si>
  <si>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</si>
  <si>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Opening balance of cash and cash equivalents</t>
  </si>
  <si>
    <t>Authorised share capital</t>
  </si>
  <si>
    <t>Issued and paid-up share capital</t>
  </si>
  <si>
    <t>Retained earnings</t>
  </si>
  <si>
    <t>Appropriated - legal reserve</t>
  </si>
  <si>
    <t>Unappropriated</t>
  </si>
  <si>
    <t>Other income</t>
  </si>
  <si>
    <t>Finance costs</t>
  </si>
  <si>
    <t>Basic earnings per share</t>
  </si>
  <si>
    <t>Attributable to owners of the parent</t>
  </si>
  <si>
    <t>Issued and</t>
  </si>
  <si>
    <t>paid-up</t>
  </si>
  <si>
    <t>share capital</t>
  </si>
  <si>
    <t>Legal reserve</t>
  </si>
  <si>
    <t>controlling</t>
  </si>
  <si>
    <t>Profit before income tax expense</t>
  </si>
  <si>
    <t>Cash flows from financing activities</t>
  </si>
  <si>
    <t>Non-controlling interests</t>
  </si>
  <si>
    <t>Investment in subsidiaries</t>
  </si>
  <si>
    <t>Investment in associate</t>
  </si>
  <si>
    <t>Intangible assets</t>
  </si>
  <si>
    <t>owners of</t>
  </si>
  <si>
    <t>the parent</t>
  </si>
  <si>
    <t>Non-</t>
  </si>
  <si>
    <t>Dividends payment by subsidiary</t>
  </si>
  <si>
    <t>Dividends payment</t>
  </si>
  <si>
    <t>Interest income</t>
  </si>
  <si>
    <t>Interest received</t>
  </si>
  <si>
    <t>Dividends paid to non-controlling interest</t>
  </si>
  <si>
    <t>Services income</t>
  </si>
  <si>
    <t>Statement of Comprehensive Income</t>
  </si>
  <si>
    <t>Changes in operating assets and liabilities</t>
  </si>
  <si>
    <t>Statement of Financial Position</t>
  </si>
  <si>
    <t>Profit for the year</t>
  </si>
  <si>
    <t>Statement of Cash Flows</t>
  </si>
  <si>
    <t>Baht</t>
  </si>
  <si>
    <t>Income tax paid</t>
  </si>
  <si>
    <t>Less</t>
  </si>
  <si>
    <t>from business</t>
  </si>
  <si>
    <t>common control</t>
  </si>
  <si>
    <t>combination</t>
  </si>
  <si>
    <t>under</t>
  </si>
  <si>
    <t>Consolidated financial statements</t>
  </si>
  <si>
    <t xml:space="preserve">Separate financial statements </t>
  </si>
  <si>
    <t>Provision for decommissioning</t>
  </si>
  <si>
    <t>Liabilities and equity</t>
  </si>
  <si>
    <t>Equity</t>
  </si>
  <si>
    <t>Statement of Changes in Equity</t>
  </si>
  <si>
    <t>Total equity</t>
  </si>
  <si>
    <t>Total liabilities and equity</t>
  </si>
  <si>
    <t>Owners of the parent</t>
  </si>
  <si>
    <t>interests</t>
  </si>
  <si>
    <t xml:space="preserve"> financial statements</t>
  </si>
  <si>
    <t>Consolidated</t>
  </si>
  <si>
    <t xml:space="preserve">Separate </t>
  </si>
  <si>
    <t>Interest expense</t>
  </si>
  <si>
    <t>Purchase of intangible assets</t>
  </si>
  <si>
    <r>
      <t xml:space="preserve">Statement of Financial Position </t>
    </r>
    <r>
      <rPr>
        <sz val="9"/>
        <rFont val="Arial"/>
        <family val="2"/>
      </rPr>
      <t>(Cont’d)</t>
    </r>
  </si>
  <si>
    <t>Share capital</t>
  </si>
  <si>
    <t>Cost of rendering of services</t>
  </si>
  <si>
    <t xml:space="preserve">Building improvement, </t>
  </si>
  <si>
    <t>equipment and vehicles</t>
  </si>
  <si>
    <r>
      <t>Liabilities and equity</t>
    </r>
    <r>
      <rPr>
        <sz val="9"/>
        <rFont val="Arial"/>
        <family val="2"/>
      </rPr>
      <t xml:space="preserve"> (Cont’d)</t>
    </r>
  </si>
  <si>
    <t>Separate</t>
  </si>
  <si>
    <t>in associate</t>
  </si>
  <si>
    <t>under common control</t>
  </si>
  <si>
    <t>Income tax expense</t>
  </si>
  <si>
    <t>Shortage arising</t>
  </si>
  <si>
    <t>The accompanying notes are an integral part of these consolidated and separate financial statements.</t>
  </si>
  <si>
    <t>Dividend income</t>
  </si>
  <si>
    <t>Dividends received from subsidiary</t>
  </si>
  <si>
    <t>Short-term loans to subsidiaries</t>
  </si>
  <si>
    <t>Payment of short-term loans to subsidiaries</t>
  </si>
  <si>
    <t xml:space="preserve">                               Director  ___________________________           Director  ___________________________</t>
  </si>
  <si>
    <t xml:space="preserve">                                                  Mr. Chawan Boonprakobsak                                   Mr. Sompoch Tanutantivong</t>
  </si>
  <si>
    <t xml:space="preserve">                                                                                              Director  ___________________________           Director  ___________________________</t>
  </si>
  <si>
    <t xml:space="preserve">                                                                                                                 Mr. Chawan Boonprakobsak                                   Mr. Sompoch Tanutantivong</t>
  </si>
  <si>
    <t xml:space="preserve">Ordinary shares 160,000,000 shares </t>
  </si>
  <si>
    <t>of par value Baht 0.50 each</t>
  </si>
  <si>
    <t>of paid-up Baht 0.50 each</t>
  </si>
  <si>
    <t>-</t>
  </si>
  <si>
    <t>from subsidiaries</t>
  </si>
  <si>
    <t>Net cash (used in) generated from investing activities</t>
  </si>
  <si>
    <t>Dividends paid</t>
  </si>
  <si>
    <t>2020</t>
  </si>
  <si>
    <t>Closing balance at 31 December 2020</t>
  </si>
  <si>
    <t>AddTech Hub Public Company Limited</t>
  </si>
  <si>
    <t>Financial assets measured at fair value</t>
  </si>
  <si>
    <t>through profit or loss</t>
  </si>
  <si>
    <t>Right-of-use assets</t>
  </si>
  <si>
    <t>Current portion of lease liabilities</t>
  </si>
  <si>
    <t>Lease liabilities</t>
  </si>
  <si>
    <t xml:space="preserve">Shortage arising from business combination </t>
  </si>
  <si>
    <t>Amortisation of right-of-use assets</t>
  </si>
  <si>
    <t>Gains from changes in fair value</t>
  </si>
  <si>
    <t>of financial assets</t>
  </si>
  <si>
    <t>Payments on lease liabilities</t>
  </si>
  <si>
    <t>Cash generated from operations</t>
  </si>
  <si>
    <t>Net cash generated from operating activities</t>
  </si>
  <si>
    <r>
      <t xml:space="preserve">Statement of Changes in Equity </t>
    </r>
    <r>
      <rPr>
        <sz val="9"/>
        <rFont val="Arial"/>
        <family val="2"/>
      </rPr>
      <t>(Cont’d)</t>
    </r>
  </si>
  <si>
    <t>Closing balance of cash and cash equivalents</t>
  </si>
  <si>
    <t>Income tax payable</t>
  </si>
  <si>
    <t>Total</t>
  </si>
  <si>
    <t>Services expenses</t>
  </si>
  <si>
    <t xml:space="preserve">Depreciation </t>
  </si>
  <si>
    <t>Amortisation of intangible assets</t>
  </si>
  <si>
    <t>Purchase of building improvement and equipment</t>
  </si>
  <si>
    <t xml:space="preserve">Equity attributable to owners of the parent </t>
  </si>
  <si>
    <t>Cash flows from investing activities</t>
  </si>
  <si>
    <t>Proceeds from repayment of short-term loans</t>
  </si>
  <si>
    <t>As at 31 December 2021</t>
  </si>
  <si>
    <t>2021</t>
  </si>
  <si>
    <t>For the year ended 31 December 2021</t>
  </si>
  <si>
    <t>Closing balance at 31 December 2021</t>
  </si>
  <si>
    <r>
      <t xml:space="preserve">Statement of Cash Flows </t>
    </r>
    <r>
      <rPr>
        <sz val="9"/>
        <rFont val="Arial"/>
        <family val="2"/>
      </rPr>
      <t>(Cont’d)</t>
    </r>
  </si>
  <si>
    <t>Premium on paid-up capital of</t>
  </si>
  <si>
    <t>ordinary shares</t>
  </si>
  <si>
    <t xml:space="preserve">                                                Mr. Chawan Boonprakobsak                                   Mr. Sompoch Tanutantivong</t>
  </si>
  <si>
    <t xml:space="preserve">                                                Mr. Chawan Boonprakobsak                                  Mr. Sompoch Tanutantivong</t>
  </si>
  <si>
    <t>Ordinary shares 160,000,000 shares</t>
  </si>
  <si>
    <t xml:space="preserve">Share of profit of investments </t>
  </si>
  <si>
    <t>Premium on</t>
  </si>
  <si>
    <t>paid-up capital</t>
  </si>
  <si>
    <t>of ordinary</t>
  </si>
  <si>
    <t>shares</t>
  </si>
  <si>
    <t>Opening balance at 1 January 2020</t>
  </si>
  <si>
    <t>Change in equity for the year</t>
  </si>
  <si>
    <t>Opening balance at 1 January 2021</t>
  </si>
  <si>
    <t>Issuance of shares</t>
  </si>
  <si>
    <t>Change in equity for year</t>
  </si>
  <si>
    <t>Share of profit of investments in associate</t>
  </si>
  <si>
    <t>Expected credit loss on contract assets</t>
  </si>
  <si>
    <t>- Other current assets</t>
  </si>
  <si>
    <t>- Trade and other payables</t>
  </si>
  <si>
    <t>- Other current liabilities</t>
  </si>
  <si>
    <t>Interest expense of lease liabilities</t>
  </si>
  <si>
    <t>Proceeds from ordinary shares issued</t>
  </si>
  <si>
    <t>Payments for cost of distribution of shares</t>
  </si>
  <si>
    <t>Net cash generated from (used in) financing activities</t>
  </si>
  <si>
    <t>Net increase in cash and cash equivalents</t>
  </si>
  <si>
    <t>.</t>
  </si>
  <si>
    <t>Trade and other receivables and contract assets</t>
  </si>
  <si>
    <t>of paid-up Baht 0.50 each)</t>
  </si>
  <si>
    <t>Earnings per share - owners</t>
  </si>
  <si>
    <t>Unrealised (gain) loss from exchange rate</t>
  </si>
  <si>
    <t>- Trade and other receivables and contract assets</t>
  </si>
  <si>
    <t xml:space="preserve">Profit and total comprehensive income </t>
  </si>
  <si>
    <t>attributable to:</t>
  </si>
  <si>
    <t xml:space="preserve">                                                                   Director  ___________________________           Director  ___________________________</t>
  </si>
  <si>
    <t xml:space="preserve">                                                                                      Mr. Chawan Boonprakobsak                                   Mr. Sompoch Tanutantivong</t>
  </si>
  <si>
    <t>(2020 : Ordinary shares 120,000,000 shares</t>
  </si>
  <si>
    <t>Appropriated</t>
  </si>
  <si>
    <t>- legal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</si>
</sst>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2" formatCode="_-&quot;£&quot;* #,##0_-;\-&quot;£&quot;* #,##0_-;_-&quot;£&quot;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$&quot;#,##0_);\(&quot;$&quot;#,##0\)"/>
    <numFmt numFmtId="165" formatCode="_(* #,##0_);_(* \(#,##0\);_(* &quot;-&quot;_);_(@_)"/>
    <numFmt numFmtId="166" formatCode="_(* #,##0.00_);_(* \(#,##0.00\);_(* &quot;-&quot;??_);_(@_)"/>
    <numFmt numFmtId="167" formatCode="#,##0;\(#,##0\)"/>
    <numFmt numFmtId="168" formatCode="#,##0;\(#,##0\);&quot;-&quot;;@"/>
    <numFmt numFmtId="169" formatCode="#,##0.00;\(#,##0.00\);&quot;-&quot;;@"/>
    <numFmt numFmtId="170" formatCode="General_)"/>
    <numFmt numFmtId="171" formatCode="_(* #,##0.0_);_(* \(#,##0.0\);_(* &quot;-&quot;??_);_(@_)"/>
    <numFmt numFmtId="172" formatCode="0.00_);\(0.00\)"/>
    <numFmt numFmtId="173" formatCode="0.0_);\(0.0\)"/>
    <numFmt numFmtId="174" formatCode="\$#,##0;\(\$#,##0\)"/>
    <numFmt numFmtId="175" formatCode="\$#,##0.00;\(\$#,##0.00\)"/>
    <numFmt numFmtId="176" formatCode="_-[$€]* #,##0.00_-;\-[$€]* #,##0.00_-;_-[$€]* &quot;-&quot;??_-;_-@_-"/>
    <numFmt numFmtId="177" formatCode="mm/dd/yy"/>
    <numFmt numFmtId="178" formatCode="0_);\(0\)"/>
    <numFmt numFmtId="179" formatCode="_-* #,##0_-;\-* #,##0_-;_-* &quot;-&quot;??_-;_-@_-"/>
    <numFmt numFmtId="180" formatCode="_-* #,##0.00000_-;\-* #,##0.00000_-;_-* &quot;-&quot;??_-;_-@_-"/>
  </numFmts>
  <fonts count="40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14"/>
      <name val="AngsanaUPC"/>
      <family val="1"/>
      <charset val="222"/>
    </font>
    <font>
      <sz val="12"/>
      <name val="Tms Rmn"/>
    </font>
    <font>
      <b/>
      <sz val="10"/>
      <name val="MS Sans Serif"/>
      <family val="2"/>
      <charset val="222"/>
    </font>
    <font>
      <sz val="10"/>
      <name val="Arial"/>
      <family val="2"/>
    </font>
    <font>
      <sz val="10"/>
      <name val="Times New Roman"/>
      <family val="1"/>
    </font>
    <font>
      <sz val="10"/>
      <name val="MS Serif"/>
      <family val="1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sz val="11"/>
      <name val="lr oSVbN"/>
      <family val="3"/>
      <charset val="128"/>
    </font>
    <font>
      <sz val="8"/>
      <name val="Arial"/>
      <family val="2"/>
    </font>
    <font>
      <b/>
      <sz val="12"/>
      <name val="Arial"/>
      <family val="2"/>
    </font>
    <font>
      <sz val="12"/>
      <name val="Arial MT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u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rgb="FFFAFAFA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2">
    <xf numFmtId="0" fontId="0" fillId="0" borderId="0"/>
    <xf numFmtId="170" fontId="4" fillId="0" borderId="0"/>
    <xf numFmtId="170" fontId="4" fillId="0" borderId="0"/>
    <xf numFmtId="170" fontId="4" fillId="0" borderId="0"/>
    <xf numFmtId="0" fontId="9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9" fontId="6" fillId="0" borderId="0"/>
    <xf numFmtId="0" fontId="7" fillId="0" borderId="0" applyNumberFormat="0" applyFill="0" applyBorder="0" applyAlignment="0" applyProtection="0"/>
    <xf numFmtId="164" fontId="8" fillId="0" borderId="1" applyAlignment="0" applyProtection="0"/>
    <xf numFmtId="0" fontId="9" fillId="0" borderId="0" applyFill="0" applyBorder="0" applyAlignment="0"/>
    <xf numFmtId="171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72" fontId="9" fillId="0" borderId="0" applyFill="0" applyBorder="0" applyAlignment="0"/>
    <xf numFmtId="0" fontId="9" fillId="0" borderId="0" applyFill="0" applyBorder="0" applyAlignment="0"/>
    <xf numFmtId="173" fontId="9" fillId="0" borderId="0" applyFill="0" applyBorder="0" applyAlignment="0"/>
    <xf numFmtId="171" fontId="9" fillId="0" borderId="0" applyFill="0" applyBorder="0" applyAlignment="0"/>
    <xf numFmtId="0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7" fontId="10" fillId="0" borderId="0"/>
    <xf numFmtId="0" fontId="11" fillId="0" borderId="0" applyNumberFormat="0" applyAlignment="0">
      <alignment horizontal="left"/>
    </xf>
    <xf numFmtId="0" fontId="7" fillId="0" borderId="2"/>
    <xf numFmtId="171" fontId="9" fillId="0" borderId="0" applyFont="0" applyFill="0" applyBorder="0" applyAlignment="0" applyProtection="0"/>
    <xf numFmtId="175" fontId="10" fillId="0" borderId="0"/>
    <xf numFmtId="14" fontId="5" fillId="0" borderId="0" applyFill="0" applyBorder="0" applyAlignment="0"/>
    <xf numFmtId="38" fontId="12" fillId="0" borderId="3">
      <alignment vertical="center"/>
    </xf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74" fontId="10" fillId="0" borderId="0"/>
    <xf numFmtId="0" fontId="9" fillId="0" borderId="0" applyFill="0" applyBorder="0" applyAlignment="0"/>
    <xf numFmtId="171" fontId="9" fillId="0" borderId="0" applyFill="0" applyBorder="0" applyAlignment="0"/>
    <xf numFmtId="0" fontId="9" fillId="0" borderId="0" applyFill="0" applyBorder="0" applyAlignment="0"/>
    <xf numFmtId="173" fontId="9" fillId="0" borderId="0" applyFill="0" applyBorder="0" applyAlignment="0"/>
    <xf numFmtId="171" fontId="9" fillId="0" borderId="0" applyFill="0" applyBorder="0" applyAlignment="0"/>
    <xf numFmtId="0" fontId="13" fillId="0" borderId="0" applyNumberFormat="0" applyAlignment="0">
      <alignment horizontal="left"/>
    </xf>
    <xf numFmtId="0" fontId="14" fillId="0" borderId="2">
      <alignment horizontal="center"/>
    </xf>
    <xf numFmtId="176" fontId="9" fillId="0" borderId="0" applyFont="0" applyFill="0" applyBorder="0" applyAlignment="0" applyProtection="0"/>
    <xf numFmtId="38" fontId="16" fillId="2" borderId="0" applyNumberFormat="0" applyBorder="0" applyAlignment="0" applyProtection="0"/>
    <xf numFmtId="0" fontId="17" fillId="0" borderId="4" applyNumberFormat="0" applyAlignment="0" applyProtection="0">
      <alignment horizontal="left" vertical="center"/>
    </xf>
    <xf numFmtId="0" fontId="17" fillId="0" borderId="5">
      <alignment horizontal="left" vertical="center"/>
    </xf>
    <xf numFmtId="10" fontId="16" fillId="3" borderId="2" applyNumberFormat="0" applyBorder="0" applyAlignment="0" applyProtection="0"/>
    <xf numFmtId="0" fontId="18" fillId="0" borderId="0"/>
    <xf numFmtId="0" fontId="9" fillId="0" borderId="0" applyFill="0" applyBorder="0" applyAlignment="0"/>
    <xf numFmtId="171" fontId="9" fillId="0" borderId="0" applyFill="0" applyBorder="0" applyAlignment="0"/>
    <xf numFmtId="0" fontId="9" fillId="0" borderId="0" applyFill="0" applyBorder="0" applyAlignment="0"/>
    <xf numFmtId="173" fontId="9" fillId="0" borderId="0" applyFill="0" applyBorder="0" applyAlignment="0"/>
    <xf numFmtId="171" fontId="9" fillId="0" borderId="0" applyFill="0" applyBorder="0" applyAlignment="0"/>
    <xf numFmtId="0" fontId="19" fillId="0" borderId="0"/>
    <xf numFmtId="0" fontId="20" fillId="0" borderId="0"/>
    <xf numFmtId="0" fontId="19" fillId="0" borderId="0"/>
    <xf numFmtId="0" fontId="20" fillId="0" borderId="0"/>
    <xf numFmtId="0" fontId="21" fillId="0" borderId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37" fontId="23" fillId="0" borderId="0"/>
    <xf numFmtId="0" fontId="19" fillId="0" borderId="0"/>
    <xf numFmtId="0" fontId="20" fillId="0" borderId="0"/>
    <xf numFmtId="0" fontId="20" fillId="0" borderId="0"/>
    <xf numFmtId="0" fontId="24" fillId="0" borderId="0"/>
    <xf numFmtId="0" fontId="9" fillId="0" borderId="0"/>
    <xf numFmtId="0" fontId="9" fillId="0" borderId="0"/>
    <xf numFmtId="0" fontId="3" fillId="0" borderId="0"/>
    <xf numFmtId="0" fontId="38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2" fillId="0" borderId="0"/>
    <xf numFmtId="0" fontId="1" fillId="0" borderId="0"/>
    <xf numFmtId="0" fontId="1" fillId="0" borderId="0"/>
    <xf numFmtId="0" fontId="1" fillId="0" borderId="0"/>
    <xf numFmtId="40" fontId="25" fillId="4" borderId="0">
      <alignment horizontal="right"/>
    </xf>
    <xf numFmtId="0" fontId="26" fillId="4" borderId="6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7" applyNumberFormat="0" applyBorder="0"/>
    <xf numFmtId="0" fontId="9" fillId="0" borderId="0" applyFill="0" applyBorder="0" applyAlignment="0"/>
    <xf numFmtId="171" fontId="9" fillId="0" borderId="0" applyFill="0" applyBorder="0" applyAlignment="0"/>
    <xf numFmtId="0" fontId="9" fillId="0" borderId="0" applyFill="0" applyBorder="0" applyAlignment="0"/>
    <xf numFmtId="173" fontId="9" fillId="0" borderId="0" applyFill="0" applyBorder="0" applyAlignment="0"/>
    <xf numFmtId="171" fontId="9" fillId="0" borderId="0" applyFill="0" applyBorder="0" applyAlignment="0"/>
    <xf numFmtId="0" fontId="9" fillId="0" borderId="2" applyNumberFormat="0" applyFont="0"/>
    <xf numFmtId="0" fontId="12" fillId="0" borderId="0" applyNumberFormat="0" applyFont="0" applyFill="0" applyBorder="0" applyAlignment="0" applyProtection="0">
      <alignment horizontal="left"/>
    </xf>
    <xf numFmtId="15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0" fontId="8" fillId="0" borderId="8">
      <alignment horizontal="center"/>
    </xf>
    <xf numFmtId="3" fontId="12" fillId="0" borderId="0" applyFont="0" applyFill="0" applyBorder="0" applyAlignment="0" applyProtection="0"/>
    <xf numFmtId="0" fontId="12" fillId="5" borderId="0" applyNumberFormat="0" applyFont="0" applyBorder="0" applyAlignment="0" applyProtection="0"/>
    <xf numFmtId="37" fontId="27" fillId="0" borderId="0"/>
    <xf numFmtId="1" fontId="9" fillId="0" borderId="9" applyNumberFormat="0" applyFill="0" applyAlignment="0" applyProtection="0">
      <alignment horizontal="center" vertical="center"/>
    </xf>
    <xf numFmtId="177" fontId="28" fillId="0" borderId="0" applyNumberFormat="0" applyFill="0" applyBorder="0" applyAlignment="0" applyProtection="0">
      <alignment horizontal="left"/>
    </xf>
    <xf numFmtId="0" fontId="9" fillId="0" borderId="2" applyNumberFormat="0"/>
    <xf numFmtId="0" fontId="29" fillId="0" borderId="10"/>
    <xf numFmtId="0" fontId="9" fillId="6" borderId="0"/>
    <xf numFmtId="0" fontId="9" fillId="0" borderId="0" applyNumberFormat="0" applyFill="0" applyBorder="0" applyAlignment="0" applyProtection="0"/>
    <xf numFmtId="170" fontId="4" fillId="0" borderId="0"/>
    <xf numFmtId="0" fontId="30" fillId="0" borderId="11"/>
    <xf numFmtId="40" fontId="31" fillId="0" borderId="0" applyBorder="0">
      <alignment horizontal="right"/>
    </xf>
    <xf numFmtId="49" fontId="5" fillId="0" borderId="0" applyFill="0" applyBorder="0" applyAlignment="0"/>
    <xf numFmtId="178" fontId="9" fillId="0" borderId="0" applyFill="0" applyBorder="0" applyAlignment="0"/>
    <xf numFmtId="0" fontId="9" fillId="0" borderId="0" applyFill="0" applyBorder="0" applyAlignment="0"/>
    <xf numFmtId="0" fontId="32" fillId="7" borderId="2"/>
    <xf numFmtId="179" fontId="16" fillId="0" borderId="0"/>
    <xf numFmtId="42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9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/>
    <xf numFmtId="0" fontId="9" fillId="0" borderId="0"/>
    <xf numFmtId="43" fontId="1" fillId="0" borderId="0" applyFont="0" applyFill="0" applyBorder="0" applyAlignment="0" applyProtection="0"/>
  </cellStyleXfs>
  <cellXfs count="207">
    <xf numFmtId="0" fontId="0" fillId="0" borderId="0" xfId="0"/>
    <xf numFmtId="0" fontId="30" fillId="0" borderId="0" xfId="78" applyFont="1" applyFill="1" applyAlignment="1">
      <alignment vertical="center"/>
    </xf>
    <xf numFmtId="0" fontId="30" fillId="0" borderId="0" xfId="78" applyFont="1" applyFill="1" applyAlignment="1">
      <alignment horizontal="center" vertical="center"/>
    </xf>
    <xf numFmtId="168" fontId="30" fillId="0" borderId="0" xfId="78" applyNumberFormat="1" applyFont="1" applyFill="1" applyAlignment="1">
      <alignment horizontal="right" vertical="center"/>
    </xf>
    <xf numFmtId="0" fontId="30" fillId="0" borderId="0" xfId="78" applyFont="1" applyFill="1" applyBorder="1" applyAlignment="1">
      <alignment vertical="center"/>
    </xf>
    <xf numFmtId="168" fontId="30" fillId="0" borderId="0" xfId="78" applyNumberFormat="1" applyFont="1" applyFill="1" applyBorder="1" applyAlignment="1">
      <alignment horizontal="right" vertical="center"/>
    </xf>
    <xf numFmtId="168" fontId="30" fillId="0" borderId="0" xfId="72" quotePrefix="1" applyNumberFormat="1" applyFont="1" applyFill="1" applyBorder="1" applyAlignment="1">
      <alignment horizontal="right" vertical="center"/>
    </xf>
    <xf numFmtId="0" fontId="30" fillId="0" borderId="0" xfId="72" applyFont="1" applyFill="1" applyBorder="1" applyAlignment="1">
      <alignment horizontal="right" vertical="center"/>
    </xf>
    <xf numFmtId="0" fontId="30" fillId="0" borderId="12" xfId="78" applyFont="1" applyFill="1" applyBorder="1" applyAlignment="1">
      <alignment horizontal="right" vertical="center"/>
    </xf>
    <xf numFmtId="0" fontId="30" fillId="0" borderId="0" xfId="78" applyFont="1" applyFill="1" applyBorder="1" applyAlignment="1">
      <alignment horizontal="right" vertical="center"/>
    </xf>
    <xf numFmtId="0" fontId="36" fillId="0" borderId="0" xfId="78" applyFont="1" applyFill="1" applyBorder="1" applyAlignment="1">
      <alignment vertical="center"/>
    </xf>
    <xf numFmtId="0" fontId="36" fillId="0" borderId="0" xfId="78" applyFont="1" applyFill="1" applyBorder="1" applyAlignment="1">
      <alignment horizontal="center" vertical="center"/>
    </xf>
    <xf numFmtId="168" fontId="36" fillId="0" borderId="0" xfId="78" applyNumberFormat="1" applyFont="1" applyFill="1" applyBorder="1" applyAlignment="1">
      <alignment horizontal="right" vertical="center"/>
    </xf>
    <xf numFmtId="168" fontId="36" fillId="0" borderId="0" xfId="78" applyNumberFormat="1" applyFont="1" applyFill="1" applyBorder="1" applyAlignment="1">
      <alignment horizontal="center" vertical="center"/>
    </xf>
    <xf numFmtId="0" fontId="36" fillId="0" borderId="0" xfId="72" applyFont="1" applyFill="1" applyAlignment="1">
      <alignment vertical="center"/>
    </xf>
    <xf numFmtId="168" fontId="36" fillId="0" borderId="12" xfId="78" applyNumberFormat="1" applyFont="1" applyFill="1" applyBorder="1" applyAlignment="1">
      <alignment horizontal="right" vertical="center"/>
    </xf>
    <xf numFmtId="168" fontId="36" fillId="0" borderId="0" xfId="82" applyNumberFormat="1" applyFont="1" applyFill="1" applyBorder="1" applyAlignment="1">
      <alignment horizontal="right" vertical="center"/>
    </xf>
    <xf numFmtId="168" fontId="36" fillId="0" borderId="13" xfId="82" applyNumberFormat="1" applyFont="1" applyFill="1" applyBorder="1" applyAlignment="1">
      <alignment horizontal="right" vertical="center"/>
    </xf>
    <xf numFmtId="0" fontId="30" fillId="0" borderId="0" xfId="0" applyFont="1" applyFill="1" applyAlignment="1">
      <alignment vertical="center"/>
    </xf>
    <xf numFmtId="168" fontId="30" fillId="0" borderId="0" xfId="0" applyNumberFormat="1" applyFont="1" applyFill="1" applyAlignment="1">
      <alignment horizontal="right" vertical="center"/>
    </xf>
    <xf numFmtId="165" fontId="30" fillId="0" borderId="0" xfId="0" applyNumberFormat="1" applyFont="1" applyFill="1" applyAlignment="1">
      <alignment horizontal="right" vertical="center"/>
    </xf>
    <xf numFmtId="0" fontId="30" fillId="0" borderId="0" xfId="0" applyFont="1" applyFill="1" applyBorder="1" applyAlignment="1">
      <alignment vertical="center"/>
    </xf>
    <xf numFmtId="0" fontId="30" fillId="0" borderId="12" xfId="0" applyFont="1" applyFill="1" applyBorder="1" applyAlignment="1">
      <alignment horizontal="left" vertical="center"/>
    </xf>
    <xf numFmtId="0" fontId="30" fillId="0" borderId="12" xfId="0" applyFont="1" applyFill="1" applyBorder="1" applyAlignment="1">
      <alignment vertical="center"/>
    </xf>
    <xf numFmtId="0" fontId="30" fillId="0" borderId="12" xfId="0" applyFont="1" applyFill="1" applyBorder="1" applyAlignment="1">
      <alignment horizontal="center" vertical="center"/>
    </xf>
    <xf numFmtId="168" fontId="30" fillId="0" borderId="12" xfId="0" applyNumberFormat="1" applyFont="1" applyFill="1" applyBorder="1" applyAlignment="1">
      <alignment horizontal="right" vertical="center"/>
    </xf>
    <xf numFmtId="165" fontId="30" fillId="0" borderId="12" xfId="0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left" vertical="center"/>
    </xf>
    <xf numFmtId="168" fontId="30" fillId="0" borderId="0" xfId="0" applyNumberFormat="1" applyFont="1" applyFill="1" applyBorder="1" applyAlignment="1">
      <alignment horizontal="right" vertical="center"/>
    </xf>
    <xf numFmtId="165" fontId="30" fillId="0" borderId="0" xfId="0" applyNumberFormat="1" applyFont="1" applyFill="1" applyBorder="1" applyAlignment="1">
      <alignment horizontal="right" vertical="center"/>
    </xf>
    <xf numFmtId="165" fontId="30" fillId="0" borderId="0" xfId="72" applyNumberFormat="1" applyFont="1" applyFill="1" applyAlignment="1">
      <alignment horizontal="right" vertical="center"/>
    </xf>
    <xf numFmtId="167" fontId="30" fillId="0" borderId="0" xfId="0" applyNumberFormat="1" applyFont="1" applyFill="1" applyAlignment="1">
      <alignment horizontal="right" vertical="center"/>
    </xf>
    <xf numFmtId="0" fontId="36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167" fontId="36" fillId="0" borderId="0" xfId="0" applyNumberFormat="1" applyFont="1" applyFill="1" applyBorder="1" applyAlignment="1">
      <alignment horizontal="right" vertical="center"/>
    </xf>
    <xf numFmtId="168" fontId="36" fillId="0" borderId="0" xfId="0" applyNumberFormat="1" applyFont="1" applyFill="1" applyBorder="1" applyAlignment="1">
      <alignment horizontal="right" vertical="center"/>
    </xf>
    <xf numFmtId="168" fontId="36" fillId="0" borderId="12" xfId="0" applyNumberFormat="1" applyFont="1" applyFill="1" applyBorder="1" applyAlignment="1">
      <alignment horizontal="right" vertical="center"/>
    </xf>
    <xf numFmtId="167" fontId="36" fillId="0" borderId="0" xfId="0" applyNumberFormat="1" applyFont="1" applyFill="1" applyAlignment="1">
      <alignment horizontal="right" vertical="center"/>
    </xf>
    <xf numFmtId="169" fontId="36" fillId="0" borderId="0" xfId="82" applyNumberFormat="1" applyFont="1" applyFill="1" applyBorder="1" applyAlignment="1">
      <alignment vertical="center"/>
    </xf>
    <xf numFmtId="168" fontId="36" fillId="0" borderId="0" xfId="82" applyNumberFormat="1" applyFont="1" applyFill="1" applyBorder="1" applyAlignment="1">
      <alignment vertical="center"/>
    </xf>
    <xf numFmtId="0" fontId="36" fillId="0" borderId="0" xfId="82" applyFont="1" applyFill="1" applyAlignment="1">
      <alignment vertical="center"/>
    </xf>
    <xf numFmtId="168" fontId="36" fillId="0" borderId="0" xfId="0" applyNumberFormat="1" applyFont="1" applyFill="1" applyAlignment="1">
      <alignment horizontal="right" vertical="center"/>
    </xf>
    <xf numFmtId="165" fontId="36" fillId="0" borderId="0" xfId="0" applyNumberFormat="1" applyFont="1" applyFill="1" applyAlignment="1">
      <alignment horizontal="right" vertical="center"/>
    </xf>
    <xf numFmtId="168" fontId="36" fillId="0" borderId="12" xfId="82" applyNumberFormat="1" applyFont="1" applyFill="1" applyBorder="1" applyAlignment="1">
      <alignment vertical="center"/>
    </xf>
    <xf numFmtId="168" fontId="36" fillId="0" borderId="0" xfId="0" applyNumberFormat="1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vertical="center"/>
    </xf>
    <xf numFmtId="0" fontId="36" fillId="0" borderId="12" xfId="0" applyFont="1" applyFill="1" applyBorder="1" applyAlignment="1">
      <alignment horizontal="center" vertical="center"/>
    </xf>
    <xf numFmtId="169" fontId="36" fillId="0" borderId="12" xfId="82" applyNumberFormat="1" applyFont="1" applyFill="1" applyBorder="1" applyAlignment="1">
      <alignment vertical="center"/>
    </xf>
    <xf numFmtId="169" fontId="36" fillId="0" borderId="12" xfId="82" applyNumberFormat="1" applyFont="1" applyFill="1" applyBorder="1" applyAlignment="1">
      <alignment horizontal="right" vertical="center"/>
    </xf>
    <xf numFmtId="168" fontId="36" fillId="0" borderId="13" xfId="82" applyNumberFormat="1" applyFont="1" applyFill="1" applyBorder="1" applyAlignment="1">
      <alignment vertical="center"/>
    </xf>
    <xf numFmtId="169" fontId="36" fillId="0" borderId="13" xfId="82" applyNumberFormat="1" applyFont="1" applyFill="1" applyBorder="1" applyAlignment="1">
      <alignment vertical="center"/>
    </xf>
    <xf numFmtId="168" fontId="36" fillId="0" borderId="12" xfId="0" applyNumberFormat="1" applyFont="1" applyFill="1" applyBorder="1" applyAlignment="1">
      <alignment horizontal="center" vertical="center"/>
    </xf>
    <xf numFmtId="167" fontId="36" fillId="0" borderId="12" xfId="0" applyNumberFormat="1" applyFont="1" applyFill="1" applyBorder="1" applyAlignment="1">
      <alignment horizontal="center" vertical="center"/>
    </xf>
    <xf numFmtId="167" fontId="36" fillId="0" borderId="12" xfId="0" applyNumberFormat="1" applyFont="1" applyFill="1" applyBorder="1" applyAlignment="1">
      <alignment horizontal="right" vertical="center"/>
    </xf>
    <xf numFmtId="168" fontId="36" fillId="0" borderId="0" xfId="0" applyNumberFormat="1" applyFont="1" applyFill="1" applyAlignment="1">
      <alignment horizontal="center" vertical="center"/>
    </xf>
    <xf numFmtId="167" fontId="36" fillId="0" borderId="0" xfId="78" applyNumberFormat="1" applyFont="1" applyFill="1" applyBorder="1" applyAlignment="1">
      <alignment horizontal="right" vertical="center"/>
    </xf>
    <xf numFmtId="167" fontId="36" fillId="0" borderId="0" xfId="0" applyNumberFormat="1" applyFont="1" applyFill="1" applyAlignment="1">
      <alignment horizontal="center" vertical="center"/>
    </xf>
    <xf numFmtId="167" fontId="36" fillId="0" borderId="12" xfId="82" applyNumberFormat="1" applyFont="1" applyFill="1" applyBorder="1" applyAlignment="1">
      <alignment vertical="center"/>
    </xf>
    <xf numFmtId="0" fontId="36" fillId="0" borderId="12" xfId="82" applyFont="1" applyFill="1" applyBorder="1" applyAlignment="1">
      <alignment vertical="center"/>
    </xf>
    <xf numFmtId="168" fontId="36" fillId="0" borderId="12" xfId="22" applyNumberFormat="1" applyFont="1" applyFill="1" applyBorder="1" applyAlignment="1">
      <alignment vertical="center"/>
    </xf>
    <xf numFmtId="0" fontId="36" fillId="0" borderId="0" xfId="78" applyFont="1" applyFill="1" applyAlignment="1">
      <alignment vertical="center"/>
    </xf>
    <xf numFmtId="0" fontId="36" fillId="0" borderId="0" xfId="0" applyFont="1" applyFill="1" applyAlignment="1">
      <alignment vertical="center"/>
    </xf>
    <xf numFmtId="168" fontId="30" fillId="0" borderId="0" xfId="78" applyNumberFormat="1" applyFont="1" applyFill="1" applyBorder="1" applyAlignment="1">
      <alignment vertical="center"/>
    </xf>
    <xf numFmtId="168" fontId="36" fillId="0" borderId="12" xfId="82" applyNumberFormat="1" applyFont="1" applyFill="1" applyBorder="1" applyAlignment="1">
      <alignment horizontal="right" vertical="center"/>
    </xf>
    <xf numFmtId="168" fontId="36" fillId="0" borderId="0" xfId="0" applyNumberFormat="1" applyFont="1" applyFill="1" applyBorder="1" applyAlignment="1">
      <alignment horizontal="left" vertical="center"/>
    </xf>
    <xf numFmtId="167" fontId="30" fillId="0" borderId="0" xfId="0" applyNumberFormat="1" applyFont="1" applyFill="1" applyAlignment="1">
      <alignment horizontal="center" vertical="center"/>
    </xf>
    <xf numFmtId="180" fontId="30" fillId="0" borderId="0" xfId="23" applyNumberFormat="1" applyFont="1" applyFill="1" applyBorder="1" applyAlignment="1">
      <alignment vertical="center"/>
    </xf>
    <xf numFmtId="168" fontId="30" fillId="0" borderId="12" xfId="0" applyNumberFormat="1" applyFont="1" applyFill="1" applyBorder="1" applyAlignment="1">
      <alignment horizontal="center" vertical="center"/>
    </xf>
    <xf numFmtId="167" fontId="30" fillId="0" borderId="12" xfId="0" applyNumberFormat="1" applyFont="1" applyFill="1" applyBorder="1" applyAlignment="1">
      <alignment horizontal="center" vertical="center"/>
    </xf>
    <xf numFmtId="167" fontId="30" fillId="0" borderId="12" xfId="0" applyNumberFormat="1" applyFont="1" applyFill="1" applyBorder="1" applyAlignment="1">
      <alignment horizontal="right" vertical="center"/>
    </xf>
    <xf numFmtId="180" fontId="30" fillId="0" borderId="12" xfId="23" applyNumberFormat="1" applyFont="1" applyFill="1" applyBorder="1" applyAlignment="1">
      <alignment vertical="center"/>
    </xf>
    <xf numFmtId="167" fontId="30" fillId="0" borderId="0" xfId="0" applyNumberFormat="1" applyFont="1" applyFill="1" applyBorder="1" applyAlignment="1">
      <alignment horizontal="center" vertical="center"/>
    </xf>
    <xf numFmtId="167" fontId="30" fillId="0" borderId="0" xfId="0" applyNumberFormat="1" applyFont="1" applyFill="1" applyBorder="1" applyAlignment="1">
      <alignment horizontal="right" vertical="center"/>
    </xf>
    <xf numFmtId="167" fontId="30" fillId="0" borderId="0" xfId="78" applyNumberFormat="1" applyFont="1" applyFill="1" applyBorder="1" applyAlignment="1">
      <alignment horizontal="right" vertical="center"/>
    </xf>
    <xf numFmtId="167" fontId="30" fillId="0" borderId="0" xfId="78" applyNumberFormat="1" applyFont="1" applyFill="1" applyBorder="1" applyAlignment="1">
      <alignment horizontal="center" vertical="center"/>
    </xf>
    <xf numFmtId="180" fontId="36" fillId="0" borderId="0" xfId="23" applyNumberFormat="1" applyFont="1" applyFill="1" applyBorder="1" applyAlignment="1">
      <alignment vertical="center"/>
    </xf>
    <xf numFmtId="168" fontId="36" fillId="0" borderId="13" xfId="78" applyNumberFormat="1" applyFont="1" applyFill="1" applyBorder="1" applyAlignment="1">
      <alignment horizontal="right" vertical="center"/>
    </xf>
    <xf numFmtId="167" fontId="36" fillId="0" borderId="0" xfId="0" applyNumberFormat="1" applyFont="1" applyFill="1" applyBorder="1" applyAlignment="1">
      <alignment horizontal="center" vertical="center"/>
    </xf>
    <xf numFmtId="0" fontId="36" fillId="0" borderId="0" xfId="78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168" fontId="30" fillId="0" borderId="0" xfId="78" quotePrefix="1" applyNumberFormat="1" applyFont="1" applyFill="1" applyBorder="1" applyAlignment="1">
      <alignment horizontal="right" vertical="center"/>
    </xf>
    <xf numFmtId="0" fontId="30" fillId="0" borderId="0" xfId="78" quotePrefix="1" applyFont="1" applyFill="1" applyBorder="1" applyAlignment="1">
      <alignment vertical="center"/>
    </xf>
    <xf numFmtId="167" fontId="36" fillId="0" borderId="0" xfId="82" applyNumberFormat="1" applyFont="1" applyFill="1" applyBorder="1" applyAlignment="1">
      <alignment horizontal="left" vertical="center"/>
    </xf>
    <xf numFmtId="167" fontId="30" fillId="0" borderId="0" xfId="82" applyNumberFormat="1" applyFont="1" applyFill="1" applyAlignment="1">
      <alignment vertical="center"/>
    </xf>
    <xf numFmtId="168" fontId="30" fillId="0" borderId="0" xfId="22" applyNumberFormat="1" applyFont="1" applyFill="1" applyAlignment="1">
      <alignment horizontal="right" vertical="center"/>
    </xf>
    <xf numFmtId="167" fontId="30" fillId="0" borderId="0" xfId="82" applyNumberFormat="1" applyFont="1" applyFill="1" applyAlignment="1">
      <alignment horizontal="left" vertical="center"/>
    </xf>
    <xf numFmtId="167" fontId="30" fillId="0" borderId="0" xfId="82" quotePrefix="1" applyNumberFormat="1" applyFont="1" applyFill="1" applyAlignment="1">
      <alignment horizontal="left" vertical="center"/>
    </xf>
    <xf numFmtId="168" fontId="36" fillId="0" borderId="0" xfId="22" applyNumberFormat="1" applyFont="1" applyFill="1" applyAlignment="1">
      <alignment horizontal="centerContinuous" vertical="center"/>
    </xf>
    <xf numFmtId="167" fontId="30" fillId="0" borderId="12" xfId="82" applyNumberFormat="1" applyFont="1" applyFill="1" applyBorder="1" applyAlignment="1">
      <alignment horizontal="left" vertical="center"/>
    </xf>
    <xf numFmtId="168" fontId="36" fillId="0" borderId="12" xfId="22" applyNumberFormat="1" applyFont="1" applyFill="1" applyBorder="1" applyAlignment="1">
      <alignment horizontal="centerContinuous" vertical="center"/>
    </xf>
    <xf numFmtId="167" fontId="30" fillId="0" borderId="0" xfId="82" applyNumberFormat="1" applyFont="1" applyFill="1" applyBorder="1" applyAlignment="1">
      <alignment horizontal="left" vertical="center"/>
    </xf>
    <xf numFmtId="0" fontId="36" fillId="0" borderId="0" xfId="82" applyFont="1" applyFill="1" applyBorder="1" applyAlignment="1">
      <alignment vertical="center"/>
    </xf>
    <xf numFmtId="168" fontId="36" fillId="0" borderId="0" xfId="22" applyNumberFormat="1" applyFont="1" applyFill="1" applyBorder="1" applyAlignment="1">
      <alignment horizontal="centerContinuous" vertical="center"/>
    </xf>
    <xf numFmtId="167" fontId="36" fillId="0" borderId="0" xfId="77" applyNumberFormat="1" applyFont="1" applyFill="1" applyAlignment="1">
      <alignment vertical="center"/>
    </xf>
    <xf numFmtId="167" fontId="36" fillId="0" borderId="0" xfId="82" applyNumberFormat="1" applyFont="1" applyFill="1" applyAlignment="1">
      <alignment vertical="center"/>
    </xf>
    <xf numFmtId="0" fontId="30" fillId="0" borderId="12" xfId="77" applyFont="1" applyFill="1" applyBorder="1" applyAlignment="1">
      <alignment horizontal="center" vertical="center"/>
    </xf>
    <xf numFmtId="167" fontId="30" fillId="0" borderId="0" xfId="77" applyNumberFormat="1" applyFont="1" applyFill="1" applyAlignment="1">
      <alignment horizontal="right" vertical="center"/>
    </xf>
    <xf numFmtId="0" fontId="30" fillId="0" borderId="0" xfId="77" applyFont="1" applyFill="1" applyBorder="1" applyAlignment="1">
      <alignment horizontal="center" vertical="center"/>
    </xf>
    <xf numFmtId="167" fontId="36" fillId="0" borderId="0" xfId="82" applyNumberFormat="1" applyFont="1" applyFill="1" applyAlignment="1">
      <alignment horizontal="left" vertical="center"/>
    </xf>
    <xf numFmtId="168" fontId="36" fillId="0" borderId="0" xfId="82" applyNumberFormat="1" applyFont="1" applyFill="1" applyAlignment="1">
      <alignment horizontal="right" vertical="center" wrapText="1"/>
    </xf>
    <xf numFmtId="0" fontId="36" fillId="0" borderId="0" xfId="77" applyFont="1" applyFill="1" applyAlignment="1">
      <alignment vertical="center"/>
    </xf>
    <xf numFmtId="168" fontId="36" fillId="0" borderId="0" xfId="22" applyNumberFormat="1" applyFont="1" applyFill="1" applyBorder="1" applyAlignment="1">
      <alignment horizontal="right" vertical="center"/>
    </xf>
    <xf numFmtId="167" fontId="36" fillId="0" borderId="0" xfId="82" applyNumberFormat="1" applyFont="1" applyFill="1" applyAlignment="1">
      <alignment horizontal="center" vertical="center"/>
    </xf>
    <xf numFmtId="168" fontId="36" fillId="0" borderId="0" xfId="82" quotePrefix="1" applyNumberFormat="1" applyFont="1" applyFill="1" applyAlignment="1">
      <alignment horizontal="right" vertical="center" wrapText="1"/>
    </xf>
    <xf numFmtId="0" fontId="36" fillId="0" borderId="0" xfId="77" quotePrefix="1" applyFont="1" applyFill="1" applyAlignment="1">
      <alignment vertical="center"/>
    </xf>
    <xf numFmtId="168" fontId="36" fillId="0" borderId="0" xfId="22" quotePrefix="1" applyNumberFormat="1" applyFont="1" applyFill="1" applyBorder="1" applyAlignment="1">
      <alignment horizontal="right" vertical="center"/>
    </xf>
    <xf numFmtId="168" fontId="36" fillId="0" borderId="12" xfId="22" applyNumberFormat="1" applyFont="1" applyFill="1" applyBorder="1" applyAlignment="1">
      <alignment horizontal="right" vertical="center"/>
    </xf>
    <xf numFmtId="0" fontId="39" fillId="0" borderId="0" xfId="77" applyFont="1" applyFill="1" applyAlignment="1">
      <alignment vertical="center"/>
    </xf>
    <xf numFmtId="168" fontId="36" fillId="0" borderId="12" xfId="82" applyNumberFormat="1" applyFont="1" applyFill="1" applyBorder="1" applyAlignment="1">
      <alignment horizontal="right" vertical="center" wrapText="1"/>
    </xf>
    <xf numFmtId="167" fontId="36" fillId="0" borderId="12" xfId="82" applyNumberFormat="1" applyFont="1" applyFill="1" applyBorder="1" applyAlignment="1">
      <alignment horizontal="left" vertical="center"/>
    </xf>
    <xf numFmtId="0" fontId="30" fillId="0" borderId="0" xfId="77" applyFont="1" applyFill="1" applyAlignment="1">
      <alignment vertical="center"/>
    </xf>
    <xf numFmtId="0" fontId="36" fillId="0" borderId="0" xfId="82" applyFont="1" applyFill="1" applyAlignment="1">
      <alignment horizontal="center" vertical="center"/>
    </xf>
    <xf numFmtId="168" fontId="36" fillId="0" borderId="1" xfId="22" applyNumberFormat="1" applyFont="1" applyFill="1" applyBorder="1" applyAlignment="1">
      <alignment horizontal="right" vertical="center"/>
    </xf>
    <xf numFmtId="0" fontId="36" fillId="0" borderId="0" xfId="77" applyFont="1" applyFill="1" applyAlignment="1">
      <alignment horizontal="left" vertical="center"/>
    </xf>
    <xf numFmtId="0" fontId="36" fillId="0" borderId="0" xfId="82" applyFont="1" applyFill="1" applyAlignment="1">
      <alignment horizontal="left" vertical="center"/>
    </xf>
    <xf numFmtId="167" fontId="36" fillId="0" borderId="0" xfId="82" applyNumberFormat="1" applyFont="1" applyFill="1" applyBorder="1" applyAlignment="1">
      <alignment vertical="center"/>
    </xf>
    <xf numFmtId="167" fontId="36" fillId="0" borderId="0" xfId="82" applyNumberFormat="1" applyFont="1" applyFill="1" applyBorder="1" applyAlignment="1">
      <alignment horizontal="center" vertical="center"/>
    </xf>
    <xf numFmtId="0" fontId="30" fillId="0" borderId="0" xfId="77" applyFont="1" applyFill="1" applyAlignment="1">
      <alignment horizontal="left" vertical="center"/>
    </xf>
    <xf numFmtId="167" fontId="36" fillId="0" borderId="0" xfId="82" quotePrefix="1" applyNumberFormat="1" applyFont="1" applyFill="1" applyAlignment="1">
      <alignment horizontal="left" vertical="center"/>
    </xf>
    <xf numFmtId="168" fontId="36" fillId="0" borderId="13" xfId="22" applyNumberFormat="1" applyFont="1" applyFill="1" applyBorder="1" applyAlignment="1">
      <alignment horizontal="right" vertical="center"/>
    </xf>
    <xf numFmtId="168" fontId="36" fillId="0" borderId="0" xfId="22" applyNumberFormat="1" applyFont="1" applyFill="1" applyAlignment="1">
      <alignment vertical="center"/>
    </xf>
    <xf numFmtId="168" fontId="36" fillId="0" borderId="0" xfId="131" applyNumberFormat="1" applyFont="1" applyFill="1" applyBorder="1" applyAlignment="1">
      <alignment horizontal="right" vertical="center"/>
    </xf>
    <xf numFmtId="168" fontId="36" fillId="0" borderId="0" xfId="131" applyNumberFormat="1" applyFont="1" applyFill="1" applyBorder="1" applyAlignment="1">
      <alignment horizontal="center" vertical="center"/>
    </xf>
    <xf numFmtId="168" fontId="36" fillId="0" borderId="12" xfId="131" applyNumberFormat="1" applyFont="1" applyFill="1" applyBorder="1" applyAlignment="1">
      <alignment horizontal="right" vertical="center"/>
    </xf>
    <xf numFmtId="168" fontId="36" fillId="0" borderId="0" xfId="131" applyNumberFormat="1" applyFont="1" applyFill="1" applyAlignment="1">
      <alignment horizontal="right" vertical="center"/>
    </xf>
    <xf numFmtId="168" fontId="36" fillId="0" borderId="0" xfId="131" applyNumberFormat="1" applyFont="1" applyFill="1" applyBorder="1" applyAlignment="1">
      <alignment vertical="center"/>
    </xf>
    <xf numFmtId="168" fontId="36" fillId="0" borderId="13" xfId="131" applyNumberFormat="1" applyFont="1" applyFill="1" applyBorder="1" applyAlignment="1">
      <alignment horizontal="right" vertical="center"/>
    </xf>
    <xf numFmtId="0" fontId="36" fillId="0" borderId="0" xfId="73" applyFont="1" applyFill="1" applyAlignment="1">
      <alignment vertical="center"/>
    </xf>
    <xf numFmtId="168" fontId="30" fillId="8" borderId="0" xfId="78" applyNumberFormat="1" applyFont="1" applyFill="1" applyAlignment="1">
      <alignment horizontal="right" vertical="center"/>
    </xf>
    <xf numFmtId="168" fontId="36" fillId="8" borderId="0" xfId="78" applyNumberFormat="1" applyFont="1" applyFill="1" applyAlignment="1">
      <alignment horizontal="right" vertical="center"/>
    </xf>
    <xf numFmtId="168" fontId="36" fillId="8" borderId="0" xfId="131" applyNumberFormat="1" applyFont="1" applyFill="1" applyBorder="1" applyAlignment="1">
      <alignment horizontal="right" vertical="center"/>
    </xf>
    <xf numFmtId="168" fontId="36" fillId="8" borderId="12" xfId="131" applyNumberFormat="1" applyFont="1" applyFill="1" applyBorder="1" applyAlignment="1">
      <alignment horizontal="right" vertical="center"/>
    </xf>
    <xf numFmtId="168" fontId="36" fillId="8" borderId="0" xfId="131" applyNumberFormat="1" applyFont="1" applyFill="1" applyAlignment="1">
      <alignment horizontal="right" vertical="center"/>
    </xf>
    <xf numFmtId="168" fontId="36" fillId="8" borderId="0" xfId="131" applyNumberFormat="1" applyFont="1" applyFill="1" applyBorder="1" applyAlignment="1">
      <alignment vertical="center"/>
    </xf>
    <xf numFmtId="168" fontId="36" fillId="8" borderId="13" xfId="131" applyNumberFormat="1" applyFont="1" applyFill="1" applyBorder="1" applyAlignment="1">
      <alignment horizontal="right" vertical="center"/>
    </xf>
    <xf numFmtId="168" fontId="36" fillId="8" borderId="0" xfId="78" applyNumberFormat="1" applyFont="1" applyFill="1" applyAlignment="1">
      <alignment horizontal="center" vertical="center"/>
    </xf>
    <xf numFmtId="168" fontId="30" fillId="8" borderId="0" xfId="78" applyNumberFormat="1" applyFont="1" applyFill="1" applyAlignment="1">
      <alignment horizontal="center" vertical="center"/>
    </xf>
    <xf numFmtId="168" fontId="36" fillId="8" borderId="0" xfId="131" applyNumberFormat="1" applyFont="1" applyFill="1" applyBorder="1" applyAlignment="1">
      <alignment horizontal="center" vertical="center"/>
    </xf>
    <xf numFmtId="168" fontId="36" fillId="8" borderId="0" xfId="78" applyNumberFormat="1" applyFont="1" applyFill="1" applyBorder="1" applyAlignment="1">
      <alignment horizontal="right" vertical="center"/>
    </xf>
    <xf numFmtId="168" fontId="36" fillId="8" borderId="0" xfId="0" applyNumberFormat="1" applyFont="1" applyFill="1" applyBorder="1" applyAlignment="1">
      <alignment horizontal="right" vertical="center"/>
    </xf>
    <xf numFmtId="168" fontId="36" fillId="8" borderId="12" xfId="78" applyNumberFormat="1" applyFont="1" applyFill="1" applyBorder="1" applyAlignment="1">
      <alignment horizontal="right" vertical="center"/>
    </xf>
    <xf numFmtId="168" fontId="36" fillId="8" borderId="13" xfId="78" applyNumberFormat="1" applyFont="1" applyFill="1" applyBorder="1" applyAlignment="1">
      <alignment horizontal="right" vertical="center"/>
    </xf>
    <xf numFmtId="168" fontId="36" fillId="8" borderId="12" xfId="82" applyNumberFormat="1" applyFont="1" applyFill="1" applyBorder="1" applyAlignment="1">
      <alignment vertical="center"/>
    </xf>
    <xf numFmtId="168" fontId="36" fillId="8" borderId="0" xfId="82" applyNumberFormat="1" applyFont="1" applyFill="1" applyBorder="1" applyAlignment="1">
      <alignment horizontal="right" vertical="center"/>
    </xf>
    <xf numFmtId="0" fontId="30" fillId="8" borderId="0" xfId="78" applyFont="1" applyFill="1" applyBorder="1" applyAlignment="1">
      <alignment horizontal="right" vertical="center"/>
    </xf>
    <xf numFmtId="0" fontId="36" fillId="8" borderId="0" xfId="82" applyFont="1" applyFill="1" applyAlignment="1">
      <alignment vertical="center"/>
    </xf>
    <xf numFmtId="168" fontId="36" fillId="8" borderId="0" xfId="82" applyNumberFormat="1" applyFont="1" applyFill="1" applyAlignment="1">
      <alignment horizontal="right" vertical="center" wrapText="1"/>
    </xf>
    <xf numFmtId="168" fontId="36" fillId="8" borderId="0" xfId="22" applyNumberFormat="1" applyFont="1" applyFill="1" applyBorder="1" applyAlignment="1">
      <alignment horizontal="right" vertical="center"/>
    </xf>
    <xf numFmtId="168" fontId="36" fillId="8" borderId="0" xfId="82" quotePrefix="1" applyNumberFormat="1" applyFont="1" applyFill="1" applyAlignment="1">
      <alignment horizontal="right" vertical="center" wrapText="1"/>
    </xf>
    <xf numFmtId="168" fontId="36" fillId="8" borderId="0" xfId="22" quotePrefix="1" applyNumberFormat="1" applyFont="1" applyFill="1" applyBorder="1" applyAlignment="1">
      <alignment horizontal="right" vertical="center"/>
    </xf>
    <xf numFmtId="168" fontId="36" fillId="8" borderId="12" xfId="22" applyNumberFormat="1" applyFont="1" applyFill="1" applyBorder="1" applyAlignment="1">
      <alignment horizontal="right" vertical="center"/>
    </xf>
    <xf numFmtId="168" fontId="36" fillId="8" borderId="12" xfId="82" applyNumberFormat="1" applyFont="1" applyFill="1" applyBorder="1" applyAlignment="1">
      <alignment horizontal="right" vertical="center" wrapText="1"/>
    </xf>
    <xf numFmtId="168" fontId="36" fillId="8" borderId="1" xfId="22" applyNumberFormat="1" applyFont="1" applyFill="1" applyBorder="1" applyAlignment="1">
      <alignment horizontal="right" vertical="center"/>
    </xf>
    <xf numFmtId="168" fontId="36" fillId="8" borderId="13" xfId="22" applyNumberFormat="1" applyFont="1" applyFill="1" applyBorder="1" applyAlignment="1">
      <alignment horizontal="right" vertical="center"/>
    </xf>
    <xf numFmtId="0" fontId="30" fillId="8" borderId="0" xfId="0" applyFont="1" applyFill="1" applyAlignment="1">
      <alignment horizontal="center" vertical="center"/>
    </xf>
    <xf numFmtId="168" fontId="36" fillId="8" borderId="12" xfId="0" applyNumberFormat="1" applyFont="1" applyFill="1" applyBorder="1" applyAlignment="1">
      <alignment horizontal="right" vertical="center"/>
    </xf>
    <xf numFmtId="168" fontId="36" fillId="8" borderId="0" xfId="82" applyNumberFormat="1" applyFont="1" applyFill="1" applyBorder="1" applyAlignment="1">
      <alignment vertical="center"/>
    </xf>
    <xf numFmtId="0" fontId="36" fillId="8" borderId="0" xfId="0" applyFont="1" applyFill="1" applyAlignment="1">
      <alignment vertical="center"/>
    </xf>
    <xf numFmtId="168" fontId="36" fillId="8" borderId="12" xfId="82" applyNumberFormat="1" applyFont="1" applyFill="1" applyBorder="1" applyAlignment="1">
      <alignment horizontal="right" vertical="center"/>
    </xf>
    <xf numFmtId="169" fontId="36" fillId="8" borderId="0" xfId="82" applyNumberFormat="1" applyFont="1" applyFill="1" applyBorder="1" applyAlignment="1">
      <alignment vertical="center"/>
    </xf>
    <xf numFmtId="168" fontId="36" fillId="8" borderId="0" xfId="0" applyNumberFormat="1" applyFont="1" applyFill="1" applyAlignment="1">
      <alignment horizontal="right" vertical="center"/>
    </xf>
    <xf numFmtId="168" fontId="36" fillId="8" borderId="13" xfId="82" applyNumberFormat="1" applyFont="1" applyFill="1" applyBorder="1" applyAlignment="1">
      <alignment horizontal="right" vertical="center"/>
    </xf>
    <xf numFmtId="168" fontId="36" fillId="8" borderId="13" xfId="82" applyNumberFormat="1" applyFont="1" applyFill="1" applyBorder="1" applyAlignment="1">
      <alignment vertical="center"/>
    </xf>
    <xf numFmtId="169" fontId="36" fillId="8" borderId="13" xfId="82" applyNumberFormat="1" applyFont="1" applyFill="1" applyBorder="1" applyAlignment="1">
      <alignment vertical="center"/>
    </xf>
    <xf numFmtId="168" fontId="30" fillId="8" borderId="0" xfId="0" applyNumberFormat="1" applyFont="1" applyFill="1" applyBorder="1" applyAlignment="1">
      <alignment horizontal="right" vertical="center"/>
    </xf>
    <xf numFmtId="169" fontId="36" fillId="0" borderId="0" xfId="0" applyNumberFormat="1" applyFont="1" applyFill="1" applyBorder="1" applyAlignment="1">
      <alignment horizontal="right" vertical="center"/>
    </xf>
    <xf numFmtId="168" fontId="30" fillId="0" borderId="0" xfId="78" applyNumberFormat="1" applyFont="1" applyFill="1" applyAlignment="1">
      <alignment horizontal="center" vertical="center"/>
    </xf>
    <xf numFmtId="167" fontId="30" fillId="0" borderId="12" xfId="78" applyNumberFormat="1" applyFont="1" applyFill="1" applyBorder="1" applyAlignment="1">
      <alignment vertical="center"/>
    </xf>
    <xf numFmtId="0" fontId="30" fillId="0" borderId="12" xfId="78" applyFont="1" applyFill="1" applyBorder="1" applyAlignment="1">
      <alignment vertical="center"/>
    </xf>
    <xf numFmtId="0" fontId="30" fillId="0" borderId="12" xfId="78" applyFont="1" applyFill="1" applyBorder="1" applyAlignment="1">
      <alignment horizontal="center" vertical="center"/>
    </xf>
    <xf numFmtId="168" fontId="30" fillId="0" borderId="12" xfId="78" applyNumberFormat="1" applyFont="1" applyFill="1" applyBorder="1" applyAlignment="1">
      <alignment horizontal="right" vertical="center"/>
    </xf>
    <xf numFmtId="167" fontId="30" fillId="0" borderId="0" xfId="78" applyNumberFormat="1" applyFont="1" applyFill="1" applyAlignment="1">
      <alignment vertical="center"/>
    </xf>
    <xf numFmtId="168" fontId="30" fillId="0" borderId="0" xfId="72" quotePrefix="1" applyNumberFormat="1" applyFont="1" applyFill="1" applyAlignment="1">
      <alignment horizontal="right" vertical="center"/>
    </xf>
    <xf numFmtId="0" fontId="30" fillId="0" borderId="12" xfId="72" applyFont="1" applyFill="1" applyBorder="1" applyAlignment="1">
      <alignment horizontal="center" vertical="center"/>
    </xf>
    <xf numFmtId="168" fontId="36" fillId="0" borderId="0" xfId="78" applyNumberFormat="1" applyFont="1" applyFill="1" applyAlignment="1">
      <alignment horizontal="right" vertical="center"/>
    </xf>
    <xf numFmtId="168" fontId="36" fillId="0" borderId="0" xfId="78" applyNumberFormat="1" applyFont="1" applyFill="1" applyAlignment="1">
      <alignment horizontal="center" vertical="center"/>
    </xf>
    <xf numFmtId="0" fontId="36" fillId="0" borderId="0" xfId="78" quotePrefix="1" applyFont="1" applyFill="1" applyAlignment="1">
      <alignment vertical="center"/>
    </xf>
    <xf numFmtId="0" fontId="30" fillId="0" borderId="0" xfId="78" applyFont="1" applyFill="1" applyAlignment="1">
      <alignment horizontal="left" vertical="center"/>
    </xf>
    <xf numFmtId="0" fontId="36" fillId="0" borderId="0" xfId="0" applyFont="1" applyFill="1"/>
    <xf numFmtId="0" fontId="36" fillId="0" borderId="12" xfId="72" quotePrefix="1" applyFont="1" applyFill="1" applyBorder="1" applyAlignment="1">
      <alignment horizontal="left" vertical="center"/>
    </xf>
    <xf numFmtId="0" fontId="36" fillId="0" borderId="12" xfId="78" applyFont="1" applyFill="1" applyBorder="1" applyAlignment="1">
      <alignment vertical="center"/>
    </xf>
    <xf numFmtId="168" fontId="36" fillId="0" borderId="12" xfId="78" applyNumberFormat="1" applyFont="1" applyFill="1" applyBorder="1" applyAlignment="1">
      <alignment vertical="center"/>
    </xf>
    <xf numFmtId="167" fontId="30" fillId="0" borderId="12" xfId="78" applyNumberFormat="1" applyFont="1" applyFill="1" applyBorder="1" applyAlignment="1">
      <alignment horizontal="left" vertical="center"/>
    </xf>
    <xf numFmtId="167" fontId="30" fillId="0" borderId="0" xfId="78" applyNumberFormat="1" applyFont="1" applyFill="1" applyAlignment="1">
      <alignment horizontal="left" vertical="center"/>
    </xf>
    <xf numFmtId="168" fontId="36" fillId="0" borderId="0" xfId="78" applyNumberFormat="1" applyFont="1" applyFill="1" applyAlignment="1">
      <alignment vertical="center"/>
    </xf>
    <xf numFmtId="0" fontId="36" fillId="0" borderId="12" xfId="78" applyFont="1" applyFill="1" applyBorder="1" applyAlignment="1">
      <alignment horizontal="center" vertical="center"/>
    </xf>
    <xf numFmtId="168" fontId="36" fillId="0" borderId="12" xfId="78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168" fontId="30" fillId="0" borderId="0" xfId="0" applyNumberFormat="1" applyFont="1" applyFill="1" applyAlignment="1">
      <alignment horizontal="center" vertical="center"/>
    </xf>
    <xf numFmtId="168" fontId="30" fillId="0" borderId="12" xfId="78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center"/>
    </xf>
    <xf numFmtId="0" fontId="36" fillId="0" borderId="0" xfId="78" applyFont="1" applyFill="1" applyAlignment="1">
      <alignment horizontal="left" vertical="center"/>
    </xf>
    <xf numFmtId="168" fontId="30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168" fontId="30" fillId="0" borderId="0" xfId="78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168" fontId="30" fillId="0" borderId="0" xfId="0" applyNumberFormat="1" applyFont="1" applyFill="1" applyAlignment="1">
      <alignment horizontal="center" vertical="center"/>
    </xf>
    <xf numFmtId="168" fontId="30" fillId="0" borderId="12" xfId="78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center"/>
    </xf>
    <xf numFmtId="0" fontId="36" fillId="0" borderId="0" xfId="78" applyFont="1" applyFill="1" applyAlignment="1">
      <alignment horizontal="left" vertical="center"/>
    </xf>
    <xf numFmtId="0" fontId="30" fillId="0" borderId="0" xfId="0" applyFont="1" applyAlignment="1">
      <alignment horizontal="left" vertical="center"/>
    </xf>
    <xf numFmtId="168" fontId="30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168" fontId="30" fillId="0" borderId="5" xfId="78" applyNumberFormat="1" applyFont="1" applyFill="1" applyBorder="1" applyAlignment="1">
      <alignment horizontal="center" vertical="center"/>
    </xf>
    <xf numFmtId="168" fontId="30" fillId="0" borderId="0" xfId="78" applyNumberFormat="1" applyFont="1" applyFill="1" applyBorder="1" applyAlignment="1">
      <alignment horizontal="center" vertical="center"/>
    </xf>
  </cellXfs>
  <cellStyles count="132">
    <cellStyle name="_Dream_Q1_Sit_1" xfId="1" xr:uid="{00000000-0005-0000-0000-000000000000}"/>
    <cellStyle name="_Lead TRAF 31.03.08 brief" xfId="2" xr:uid="{00000000-0005-0000-0000-000001000000}"/>
    <cellStyle name="_LEAD_TRAF_Q1'50 Update" xfId="3" xr:uid="{00000000-0005-0000-0000-000002000000}"/>
    <cellStyle name="êÊ_PLDT" xfId="4" xr:uid="{00000000-0005-0000-0000-000003000000}"/>
    <cellStyle name="ÊÝ [0.00]_PLDT" xfId="5" xr:uid="{00000000-0005-0000-0000-000004000000}"/>
    <cellStyle name="ÊÝ_PLDT" xfId="6" xr:uid="{00000000-0005-0000-0000-000005000000}"/>
    <cellStyle name="Ý¼ [0]_PLDT" xfId="7" xr:uid="{00000000-0005-0000-0000-000006000000}"/>
    <cellStyle name="Ý¼_PLDT" xfId="8" xr:uid="{00000000-0005-0000-0000-000007000000}"/>
    <cellStyle name="75" xfId="9" xr:uid="{00000000-0005-0000-0000-000008000000}"/>
    <cellStyle name="Body" xfId="10" xr:uid="{00000000-0005-0000-0000-000009000000}"/>
    <cellStyle name="Border" xfId="11" xr:uid="{00000000-0005-0000-0000-00000A000000}"/>
    <cellStyle name="Calc Currency (0)" xfId="12" xr:uid="{00000000-0005-0000-0000-00000B000000}"/>
    <cellStyle name="Calc Currency (2)" xfId="13" xr:uid="{00000000-0005-0000-0000-00000C000000}"/>
    <cellStyle name="Calc Percent (0)" xfId="14" xr:uid="{00000000-0005-0000-0000-00000D000000}"/>
    <cellStyle name="Calc Percent (1)" xfId="15" xr:uid="{00000000-0005-0000-0000-00000E000000}"/>
    <cellStyle name="Calc Percent (2)" xfId="16" xr:uid="{00000000-0005-0000-0000-00000F000000}"/>
    <cellStyle name="Calc Units (0)" xfId="17" xr:uid="{00000000-0005-0000-0000-000010000000}"/>
    <cellStyle name="Calc Units (1)" xfId="18" xr:uid="{00000000-0005-0000-0000-000011000000}"/>
    <cellStyle name="Calc Units (2)" xfId="19" xr:uid="{00000000-0005-0000-0000-000012000000}"/>
    <cellStyle name="Comma [00]" xfId="20" xr:uid="{00000000-0005-0000-0000-000015000000}"/>
    <cellStyle name="Comma 12" xfId="131" xr:uid="{4E2AAF7A-7DBF-4EFC-B180-20F2A370AA56}"/>
    <cellStyle name="Comma 2" xfId="21" xr:uid="{00000000-0005-0000-0000-000016000000}"/>
    <cellStyle name="Comma 2 2" xfId="22" xr:uid="{00000000-0005-0000-0000-000017000000}"/>
    <cellStyle name="Comma 2 5" xfId="23" xr:uid="{00000000-0005-0000-0000-000018000000}"/>
    <cellStyle name="Comma 3" xfId="24" xr:uid="{00000000-0005-0000-0000-000019000000}"/>
    <cellStyle name="Comma 3 2" xfId="25" xr:uid="{00000000-0005-0000-0000-00001A000000}"/>
    <cellStyle name="Comma 4" xfId="26" xr:uid="{00000000-0005-0000-0000-00001B000000}"/>
    <cellStyle name="Comma 5" xfId="27" xr:uid="{00000000-0005-0000-0000-00001C000000}"/>
    <cellStyle name="Comma 5 2" xfId="28" xr:uid="{00000000-0005-0000-0000-00001D000000}"/>
    <cellStyle name="Comma 6" xfId="29" xr:uid="{00000000-0005-0000-0000-00001E000000}"/>
    <cellStyle name="comma zerodec" xfId="30" xr:uid="{00000000-0005-0000-0000-00001F000000}"/>
    <cellStyle name="Copied" xfId="31" xr:uid="{00000000-0005-0000-0000-000020000000}"/>
    <cellStyle name="Currency (0.00)" xfId="32" xr:uid="{00000000-0005-0000-0000-000021000000}"/>
    <cellStyle name="Currency [00]" xfId="33" xr:uid="{00000000-0005-0000-0000-000022000000}"/>
    <cellStyle name="Currency1" xfId="34" xr:uid="{00000000-0005-0000-0000-000023000000}"/>
    <cellStyle name="Date Short" xfId="35" xr:uid="{00000000-0005-0000-0000-000024000000}"/>
    <cellStyle name="DELTA" xfId="36" xr:uid="{00000000-0005-0000-0000-000025000000}"/>
    <cellStyle name="Dezimal [0]_Compiling Utility Macros" xfId="37" xr:uid="{00000000-0005-0000-0000-000026000000}"/>
    <cellStyle name="Dezimal_Compiling Utility Macros" xfId="38" xr:uid="{00000000-0005-0000-0000-000027000000}"/>
    <cellStyle name="Dollar (zero dec)" xfId="39" xr:uid="{00000000-0005-0000-0000-000028000000}"/>
    <cellStyle name="Enter Currency (0)" xfId="40" xr:uid="{00000000-0005-0000-0000-000029000000}"/>
    <cellStyle name="Enter Currency (2)" xfId="41" xr:uid="{00000000-0005-0000-0000-00002A000000}"/>
    <cellStyle name="Enter Units (0)" xfId="42" xr:uid="{00000000-0005-0000-0000-00002B000000}"/>
    <cellStyle name="Enter Units (1)" xfId="43" xr:uid="{00000000-0005-0000-0000-00002C000000}"/>
    <cellStyle name="Enter Units (2)" xfId="44" xr:uid="{00000000-0005-0000-0000-00002D000000}"/>
    <cellStyle name="Entered" xfId="45" xr:uid="{00000000-0005-0000-0000-00002E000000}"/>
    <cellStyle name="Entry" xfId="46" xr:uid="{00000000-0005-0000-0000-00002F000000}"/>
    <cellStyle name="Euro" xfId="47" xr:uid="{00000000-0005-0000-0000-000030000000}"/>
    <cellStyle name="Grey" xfId="48" xr:uid="{00000000-0005-0000-0000-000031000000}"/>
    <cellStyle name="Header1" xfId="49" xr:uid="{00000000-0005-0000-0000-000032000000}"/>
    <cellStyle name="Header2" xfId="50" xr:uid="{00000000-0005-0000-0000-000033000000}"/>
    <cellStyle name="Input [yellow]" xfId="51" xr:uid="{00000000-0005-0000-0000-000034000000}"/>
    <cellStyle name="lines" xfId="52" xr:uid="{00000000-0005-0000-0000-000035000000}"/>
    <cellStyle name="Link Currency (0)" xfId="53" xr:uid="{00000000-0005-0000-0000-000036000000}"/>
    <cellStyle name="Link Currency (2)" xfId="54" xr:uid="{00000000-0005-0000-0000-000037000000}"/>
    <cellStyle name="Link Units (0)" xfId="55" xr:uid="{00000000-0005-0000-0000-000038000000}"/>
    <cellStyle name="Link Units (1)" xfId="56" xr:uid="{00000000-0005-0000-0000-000039000000}"/>
    <cellStyle name="Link Units (2)" xfId="57" xr:uid="{00000000-0005-0000-0000-00003A000000}"/>
    <cellStyle name="Miglia - Stile1" xfId="58" xr:uid="{00000000-0005-0000-0000-00003B000000}"/>
    <cellStyle name="Miglia - Stile2" xfId="59" xr:uid="{00000000-0005-0000-0000-00003C000000}"/>
    <cellStyle name="Miglia - Stile3" xfId="60" xr:uid="{00000000-0005-0000-0000-00003D000000}"/>
    <cellStyle name="Miglia - Stile4" xfId="61" xr:uid="{00000000-0005-0000-0000-00003E000000}"/>
    <cellStyle name="Miglia - Stile5" xfId="62" xr:uid="{00000000-0005-0000-0000-00003F000000}"/>
    <cellStyle name="Milliers [0]_AR1194" xfId="63" xr:uid="{00000000-0005-0000-0000-000040000000}"/>
    <cellStyle name="Milliers_AR1194" xfId="64" xr:uid="{00000000-0005-0000-0000-000041000000}"/>
    <cellStyle name="Monétaire [0]_AR1194" xfId="65" xr:uid="{00000000-0005-0000-0000-000042000000}"/>
    <cellStyle name="Monétaire_AR1194" xfId="66" xr:uid="{00000000-0005-0000-0000-000043000000}"/>
    <cellStyle name="no dec" xfId="67" xr:uid="{00000000-0005-0000-0000-000044000000}"/>
    <cellStyle name="Normal" xfId="0" builtinId="0"/>
    <cellStyle name="Normal - Stile6" xfId="68" xr:uid="{00000000-0005-0000-0000-000046000000}"/>
    <cellStyle name="Normal - Stile7" xfId="69" xr:uid="{00000000-0005-0000-0000-000047000000}"/>
    <cellStyle name="Normal - Stile8" xfId="70" xr:uid="{00000000-0005-0000-0000-000048000000}"/>
    <cellStyle name="Normal - Style1" xfId="71" xr:uid="{00000000-0005-0000-0000-000049000000}"/>
    <cellStyle name="Normal 2" xfId="72" xr:uid="{00000000-0005-0000-0000-00004A000000}"/>
    <cellStyle name="Normal 2 2 2" xfId="73" xr:uid="{00000000-0005-0000-0000-00004B000000}"/>
    <cellStyle name="Normal 3" xfId="74" xr:uid="{00000000-0005-0000-0000-00004C000000}"/>
    <cellStyle name="Normal 3 5" xfId="75" xr:uid="{00000000-0005-0000-0000-00004D000000}"/>
    <cellStyle name="Normal 3_CF MNR Q1 10" xfId="76" xr:uid="{00000000-0005-0000-0000-00004E000000}"/>
    <cellStyle name="Normal 3_CF MNR Q1 10 2" xfId="77" xr:uid="{00000000-0005-0000-0000-00004F000000}"/>
    <cellStyle name="Normal 4" xfId="78" xr:uid="{00000000-0005-0000-0000-000050000000}"/>
    <cellStyle name="Normal 4 2 2" xfId="79" xr:uid="{00000000-0005-0000-0000-000051000000}"/>
    <cellStyle name="Normal 5" xfId="80" xr:uid="{00000000-0005-0000-0000-000052000000}"/>
    <cellStyle name="Normal 6" xfId="81" xr:uid="{00000000-0005-0000-0000-000053000000}"/>
    <cellStyle name="Normal 6 2" xfId="82" xr:uid="{00000000-0005-0000-0000-000054000000}"/>
    <cellStyle name="Normal 7" xfId="83" xr:uid="{00000000-0005-0000-0000-000055000000}"/>
    <cellStyle name="Normal 9" xfId="84" xr:uid="{00000000-0005-0000-0000-000056000000}"/>
    <cellStyle name="Output Amounts" xfId="85" xr:uid="{00000000-0005-0000-0000-000057000000}"/>
    <cellStyle name="Output Line Items" xfId="86" xr:uid="{00000000-0005-0000-0000-000058000000}"/>
    <cellStyle name="Percent [0]" xfId="87" xr:uid="{00000000-0005-0000-0000-000059000000}"/>
    <cellStyle name="Percent [00]" xfId="88" xr:uid="{00000000-0005-0000-0000-00005A000000}"/>
    <cellStyle name="Percent [2]" xfId="89" xr:uid="{00000000-0005-0000-0000-00005B000000}"/>
    <cellStyle name="Percent 2" xfId="90" xr:uid="{00000000-0005-0000-0000-00005C000000}"/>
    <cellStyle name="Percent 3" xfId="91" xr:uid="{00000000-0005-0000-0000-00005D000000}"/>
    <cellStyle name="PERCENTAGE" xfId="92" xr:uid="{00000000-0005-0000-0000-00005E000000}"/>
    <cellStyle name="PrePop Currency (0)" xfId="93" xr:uid="{00000000-0005-0000-0000-00005F000000}"/>
    <cellStyle name="PrePop Currency (2)" xfId="94" xr:uid="{00000000-0005-0000-0000-000060000000}"/>
    <cellStyle name="PrePop Units (0)" xfId="95" xr:uid="{00000000-0005-0000-0000-000061000000}"/>
    <cellStyle name="PrePop Units (1)" xfId="96" xr:uid="{00000000-0005-0000-0000-000062000000}"/>
    <cellStyle name="PrePop Units (2)" xfId="97" xr:uid="{00000000-0005-0000-0000-000063000000}"/>
    <cellStyle name="price" xfId="98" xr:uid="{00000000-0005-0000-0000-000064000000}"/>
    <cellStyle name="PSChar" xfId="99" xr:uid="{00000000-0005-0000-0000-000065000000}"/>
    <cellStyle name="PSDate" xfId="100" xr:uid="{00000000-0005-0000-0000-000066000000}"/>
    <cellStyle name="PSDec" xfId="101" xr:uid="{00000000-0005-0000-0000-000067000000}"/>
    <cellStyle name="PSHeading" xfId="102" xr:uid="{00000000-0005-0000-0000-000068000000}"/>
    <cellStyle name="PSInt" xfId="103" xr:uid="{00000000-0005-0000-0000-000069000000}"/>
    <cellStyle name="PSSpacer" xfId="104" xr:uid="{00000000-0005-0000-0000-00006A000000}"/>
    <cellStyle name="pwstyle" xfId="105" xr:uid="{00000000-0005-0000-0000-00006B000000}"/>
    <cellStyle name="Quantity" xfId="106" xr:uid="{00000000-0005-0000-0000-00006C000000}"/>
    <cellStyle name="RevList" xfId="107" xr:uid="{00000000-0005-0000-0000-00006D000000}"/>
    <cellStyle name="rob" xfId="108" xr:uid="{00000000-0005-0000-0000-00006E000000}"/>
    <cellStyle name="sbt2" xfId="109" xr:uid="{00000000-0005-0000-0000-00006F000000}"/>
    <cellStyle name="Standard_Anpassen der Amortisation" xfId="110" xr:uid="{00000000-0005-0000-0000-000070000000}"/>
    <cellStyle name="Style 1" xfId="111" xr:uid="{00000000-0005-0000-0000-000071000000}"/>
    <cellStyle name="Style 2" xfId="112" xr:uid="{00000000-0005-0000-0000-000072000000}"/>
    <cellStyle name="subt1" xfId="113" xr:uid="{00000000-0005-0000-0000-000073000000}"/>
    <cellStyle name="Subtotal" xfId="114" xr:uid="{00000000-0005-0000-0000-000074000000}"/>
    <cellStyle name="Text Indent A" xfId="115" xr:uid="{00000000-0005-0000-0000-000075000000}"/>
    <cellStyle name="Text Indent B" xfId="116" xr:uid="{00000000-0005-0000-0000-000076000000}"/>
    <cellStyle name="Text Indent C" xfId="117" xr:uid="{00000000-0005-0000-0000-000077000000}"/>
    <cellStyle name="Timing Schedule" xfId="118" xr:uid="{00000000-0005-0000-0000-000078000000}"/>
    <cellStyle name="v" xfId="119" xr:uid="{00000000-0005-0000-0000-000079000000}"/>
    <cellStyle name="Währung [0]_Compiling Utility Macros" xfId="120" xr:uid="{00000000-0005-0000-0000-00007A000000}"/>
    <cellStyle name="Währung_Compiling Utility Macros" xfId="121" xr:uid="{00000000-0005-0000-0000-00007B000000}"/>
    <cellStyle name="เชื่อมโยงหลายมิติ" xfId="122" xr:uid="{00000000-0005-0000-0000-00007C000000}"/>
    <cellStyle name="ตามการเชื่อมโยงหลายมิติ" xfId="123" xr:uid="{00000000-0005-0000-0000-00007D000000}"/>
    <cellStyle name="น้บะภฒ_95" xfId="124" xr:uid="{00000000-0005-0000-0000-00007E000000}"/>
    <cellStyle name="ฤธถ [0]_95" xfId="125" xr:uid="{00000000-0005-0000-0000-00007F000000}"/>
    <cellStyle name="ฤธถ_95" xfId="126" xr:uid="{00000000-0005-0000-0000-000080000000}"/>
    <cellStyle name="ล๋ศญ [0]_95" xfId="127" xr:uid="{00000000-0005-0000-0000-000081000000}"/>
    <cellStyle name="ล๋ศญ_95" xfId="128" xr:uid="{00000000-0005-0000-0000-000082000000}"/>
    <cellStyle name="วฅมุ_4ฟ๙ฝวภ๛" xfId="129" xr:uid="{00000000-0005-0000-0000-000083000000}"/>
    <cellStyle name="常规_Sheet1" xfId="130" xr:uid="{00000000-0005-0000-0000-000084000000}"/>
  </cellStyles>
  <dxfs count="0"/>
  <tableStyles count="0" defaultTableStyle="TableStyleMedium9" defaultPivotStyle="PivotStyleLight16"/>
  <colors>
    <mruColors>
      <color rgb="FFFAFAF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sunisa\MANAGER\Q2\Audit%20paper\Q%202'06\Documents%20and%20Settings\smonnut\My%20Documents\DDBA%20Q2\EOC-AWP%2030-06-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SM_Punnarai\Traffic\Dream%20Media\Audit%20paper\Q3_07\Done\WP_Meesit\Documents%20and%20Settings\smonnut\My%20Documents\DDBA%20Q2\EOC-AWP%2030-06-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Audit%20Department\AUDIT\Clients\MEDP%20(Medpro%20International%20(T\Audit%20Paper\Working%20paper\year%202005\ayresm\YEAR%20END%202001\HUNGARY\2001\CGHINV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Documents%20and%20Settings\pongsatorn\Desktop\EOC\prior\Dec%2005\AR%20NEW%202005%20DECEMBE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MFS\98\E\EFAC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CR\AWP_311204_EDCO_3101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  <sheetName val="A"/>
      <sheetName val="Standing Data"/>
      <sheetName val="Asset &amp; Liability"/>
      <sheetName val="Net asset val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  <sheetName val="B-105"/>
      <sheetName val="A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 Control-Local"/>
      <sheetName val="Limit Control-Export"/>
      <sheetName val="AGING LOCAL"/>
      <sheetName val="AGING EXPORT"/>
      <sheetName val="BAD LIST LOCAL"/>
      <sheetName val="BAD LIST EXPORT"/>
      <sheetName val="Gain &amp; On AR"/>
      <sheetName val="Gain &amp; On AR BAD LIST"/>
      <sheetName val="B-105"/>
      <sheetName val="Newspap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ment"/>
      <sheetName val="Trial balance"/>
      <sheetName val="Bls-Sie"/>
      <sheetName val="Journal"/>
      <sheetName val="Payment"/>
      <sheetName val="Receipt"/>
      <sheetName val="Detail"/>
      <sheetName val="A"/>
      <sheetName val="Non-Statistical Sampling Master"/>
      <sheetName val="Global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  <sheetName val="Detail"/>
      <sheetName val="B&amp;S 19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BE286-5999-4E7D-8E78-C933CF6435E5}">
  <dimension ref="A1:P148"/>
  <sheetViews>
    <sheetView showZeros="0" topLeftCell="E142" zoomScale="110" zoomScaleNormal="110" zoomScaleSheetLayoutView="85" workbookViewId="0">
      <selection activeCell="J155" sqref="J155"/>
    </sheetView>
  </sheetViews>
  <sheetFormatPr defaultColWidth="9.140625" defaultRowHeight="16.5" customHeight="1"/>
  <cols>
    <col min="1" max="6" width="1.7109375" style="60" customWidth="1"/>
    <col min="7" max="7" width="31.7109375" style="60" customWidth="1"/>
    <col min="8" max="8" width="5.7109375" style="78" customWidth="1"/>
    <col min="9" max="9" width="0.85546875" style="78" customWidth="1"/>
    <col min="10" max="10" width="11.7109375" style="175" customWidth="1"/>
    <col min="11" max="11" width="0.85546875" style="175" customWidth="1"/>
    <col min="12" max="12" width="11.7109375" style="175" customWidth="1"/>
    <col min="13" max="13" width="0.85546875" style="175" customWidth="1"/>
    <col min="14" max="14" width="11.7109375" style="174" customWidth="1"/>
    <col min="15" max="15" width="0.85546875" style="175" customWidth="1"/>
    <col min="16" max="16" width="11.7109375" style="174" customWidth="1"/>
    <col min="17" max="160" width="9.140625" style="60"/>
    <col min="161" max="163" width="2.140625" style="60" customWidth="1"/>
    <col min="164" max="164" width="7.42578125" style="60" customWidth="1"/>
    <col min="165" max="165" width="2.140625" style="60" customWidth="1"/>
    <col min="166" max="166" width="2.42578125" style="60" customWidth="1"/>
    <col min="167" max="167" width="28.85546875" style="60" customWidth="1"/>
    <col min="168" max="168" width="8.140625" style="60" bestFit="1" customWidth="1"/>
    <col min="169" max="169" width="1.7109375" style="60" customWidth="1"/>
    <col min="170" max="170" width="14.7109375" style="60" customWidth="1"/>
    <col min="171" max="171" width="1.7109375" style="60" customWidth="1"/>
    <col min="172" max="172" width="14.7109375" style="60" customWidth="1"/>
    <col min="173" max="173" width="9.140625" style="60"/>
    <col min="174" max="174" width="9.85546875" style="60" bestFit="1" customWidth="1"/>
    <col min="175" max="176" width="10.5703125" style="60" customWidth="1"/>
    <col min="177" max="16384" width="9.140625" style="60"/>
  </cols>
  <sheetData>
    <row r="1" spans="1:16" s="1" customFormat="1" ht="16.5" customHeight="1">
      <c r="A1" s="199" t="s">
        <v>110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</row>
    <row r="2" spans="1:16" s="1" customFormat="1" ht="16.5" customHeight="1">
      <c r="A2" s="1" t="s">
        <v>56</v>
      </c>
      <c r="H2" s="2"/>
      <c r="I2" s="2"/>
      <c r="J2" s="166"/>
      <c r="K2" s="166"/>
      <c r="L2" s="166"/>
      <c r="M2" s="166"/>
      <c r="N2" s="3"/>
      <c r="O2" s="166"/>
      <c r="P2" s="3"/>
    </row>
    <row r="3" spans="1:16" s="1" customFormat="1" ht="16.5" customHeight="1">
      <c r="A3" s="167" t="s">
        <v>134</v>
      </c>
      <c r="B3" s="168"/>
      <c r="C3" s="168"/>
      <c r="D3" s="168"/>
      <c r="E3" s="168"/>
      <c r="F3" s="168"/>
      <c r="G3" s="168"/>
      <c r="H3" s="169"/>
      <c r="I3" s="169"/>
      <c r="J3" s="189"/>
      <c r="K3" s="189"/>
      <c r="L3" s="189"/>
      <c r="M3" s="189"/>
      <c r="N3" s="170"/>
      <c r="O3" s="189"/>
      <c r="P3" s="170"/>
    </row>
    <row r="4" spans="1:16" s="1" customFormat="1" ht="16.5" customHeight="1">
      <c r="A4" s="171"/>
      <c r="H4" s="2"/>
      <c r="I4" s="2"/>
      <c r="J4" s="166"/>
      <c r="K4" s="166"/>
      <c r="L4" s="166"/>
      <c r="M4" s="166"/>
      <c r="N4" s="3"/>
      <c r="O4" s="166"/>
      <c r="P4" s="3"/>
    </row>
    <row r="5" spans="1:16" s="1" customFormat="1" ht="16.5" customHeight="1">
      <c r="H5" s="2"/>
      <c r="I5" s="2"/>
      <c r="J5" s="166"/>
      <c r="K5" s="166"/>
      <c r="L5" s="166"/>
      <c r="M5" s="166"/>
      <c r="N5" s="3"/>
      <c r="O5" s="166"/>
      <c r="P5" s="3"/>
    </row>
    <row r="6" spans="1:16" s="61" customFormat="1" ht="16.5" customHeight="1">
      <c r="A6" s="190"/>
      <c r="B6" s="18"/>
      <c r="C6" s="18"/>
      <c r="D6" s="18"/>
      <c r="E6" s="18"/>
      <c r="F6" s="18"/>
      <c r="G6" s="18"/>
      <c r="H6" s="187"/>
      <c r="I6" s="187"/>
      <c r="J6" s="196" t="s">
        <v>77</v>
      </c>
      <c r="K6" s="196"/>
      <c r="L6" s="196"/>
      <c r="M6" s="187"/>
      <c r="N6" s="197" t="s">
        <v>87</v>
      </c>
      <c r="O6" s="197"/>
      <c r="P6" s="197"/>
    </row>
    <row r="7" spans="1:16" s="61" customFormat="1" ht="16.5" customHeight="1">
      <c r="A7" s="1"/>
      <c r="B7" s="1"/>
      <c r="C7" s="1"/>
      <c r="D7" s="1"/>
      <c r="E7" s="1"/>
      <c r="F7" s="1"/>
      <c r="G7" s="1"/>
      <c r="H7" s="2"/>
      <c r="I7" s="2"/>
      <c r="J7" s="198" t="s">
        <v>76</v>
      </c>
      <c r="K7" s="198"/>
      <c r="L7" s="198"/>
      <c r="M7" s="30"/>
      <c r="N7" s="198" t="s">
        <v>76</v>
      </c>
      <c r="O7" s="198"/>
      <c r="P7" s="198"/>
    </row>
    <row r="8" spans="1:16" s="1" customFormat="1" ht="16.5" customHeight="1">
      <c r="H8" s="2"/>
      <c r="I8" s="2"/>
      <c r="J8" s="172" t="s">
        <v>135</v>
      </c>
      <c r="K8" s="166"/>
      <c r="L8" s="172" t="s">
        <v>108</v>
      </c>
      <c r="M8" s="3"/>
      <c r="N8" s="172" t="s">
        <v>135</v>
      </c>
      <c r="O8" s="166"/>
      <c r="P8" s="172" t="s">
        <v>108</v>
      </c>
    </row>
    <row r="9" spans="1:16" s="1" customFormat="1" ht="16.5" customHeight="1">
      <c r="H9" s="173" t="s">
        <v>0</v>
      </c>
      <c r="I9" s="2"/>
      <c r="J9" s="170" t="s">
        <v>59</v>
      </c>
      <c r="K9" s="166"/>
      <c r="L9" s="170" t="s">
        <v>59</v>
      </c>
      <c r="M9" s="3"/>
      <c r="N9" s="170" t="s">
        <v>59</v>
      </c>
      <c r="O9" s="166"/>
      <c r="P9" s="170" t="s">
        <v>59</v>
      </c>
    </row>
    <row r="10" spans="1:16" s="1" customFormat="1" ht="16.5" customHeight="1">
      <c r="H10" s="2"/>
      <c r="I10" s="2"/>
      <c r="J10" s="128"/>
      <c r="K10" s="166"/>
      <c r="L10" s="3"/>
      <c r="M10" s="3"/>
      <c r="N10" s="128"/>
      <c r="O10" s="3"/>
      <c r="P10" s="3"/>
    </row>
    <row r="11" spans="1:16" ht="16.5" customHeight="1">
      <c r="A11" s="171" t="s">
        <v>1</v>
      </c>
      <c r="J11" s="129"/>
      <c r="L11" s="174"/>
      <c r="N11" s="129"/>
    </row>
    <row r="12" spans="1:16" ht="16.5" customHeight="1">
      <c r="E12" s="176"/>
      <c r="J12" s="129"/>
      <c r="L12" s="174"/>
      <c r="N12" s="129"/>
    </row>
    <row r="13" spans="1:16" ht="16.5" customHeight="1">
      <c r="A13" s="171" t="s">
        <v>3</v>
      </c>
      <c r="B13" s="176"/>
      <c r="E13" s="176"/>
      <c r="J13" s="130"/>
      <c r="K13" s="122"/>
      <c r="L13" s="121"/>
      <c r="M13" s="122"/>
      <c r="N13" s="130"/>
      <c r="O13" s="122"/>
      <c r="P13" s="121"/>
    </row>
    <row r="14" spans="1:16" ht="16.5" customHeight="1">
      <c r="A14" s="1"/>
      <c r="B14" s="176"/>
      <c r="E14" s="176"/>
      <c r="J14" s="130"/>
      <c r="K14" s="122"/>
      <c r="L14" s="121"/>
      <c r="M14" s="122"/>
      <c r="N14" s="130"/>
      <c r="O14" s="122"/>
      <c r="P14" s="121"/>
    </row>
    <row r="15" spans="1:16" ht="16.5" customHeight="1">
      <c r="A15" s="14" t="s">
        <v>5</v>
      </c>
      <c r="H15" s="78">
        <v>10</v>
      </c>
      <c r="J15" s="130">
        <v>497653839</v>
      </c>
      <c r="K15" s="122"/>
      <c r="L15" s="121">
        <v>58984148</v>
      </c>
      <c r="M15" s="122"/>
      <c r="N15" s="130">
        <v>486855634</v>
      </c>
      <c r="O15" s="121"/>
      <c r="P15" s="121">
        <v>55439138</v>
      </c>
    </row>
    <row r="16" spans="1:16" ht="16.5" customHeight="1">
      <c r="A16" s="127" t="s">
        <v>111</v>
      </c>
      <c r="J16" s="130"/>
      <c r="K16" s="122"/>
      <c r="L16" s="121"/>
      <c r="M16" s="122"/>
      <c r="N16" s="130"/>
      <c r="O16" s="121"/>
      <c r="P16" s="121"/>
    </row>
    <row r="17" spans="1:16" ht="16.5" customHeight="1">
      <c r="A17" s="127"/>
      <c r="B17" s="60" t="s">
        <v>112</v>
      </c>
      <c r="H17" s="78">
        <v>11</v>
      </c>
      <c r="J17" s="130">
        <v>10199133</v>
      </c>
      <c r="K17" s="122"/>
      <c r="L17" s="121">
        <v>10180955</v>
      </c>
      <c r="M17" s="122"/>
      <c r="N17" s="130">
        <v>10199133</v>
      </c>
      <c r="O17" s="121"/>
      <c r="P17" s="121">
        <v>10180955</v>
      </c>
    </row>
    <row r="18" spans="1:16" ht="16.5" customHeight="1">
      <c r="A18" s="14" t="s">
        <v>165</v>
      </c>
      <c r="E18" s="176"/>
      <c r="H18" s="78">
        <v>13</v>
      </c>
      <c r="J18" s="130">
        <v>121888463</v>
      </c>
      <c r="K18" s="122"/>
      <c r="L18" s="121">
        <v>94568608</v>
      </c>
      <c r="M18" s="122"/>
      <c r="N18" s="130">
        <v>53332269</v>
      </c>
      <c r="O18" s="121"/>
      <c r="P18" s="121">
        <v>53698631</v>
      </c>
    </row>
    <row r="19" spans="1:16" ht="16.5" customHeight="1">
      <c r="A19" s="14" t="s">
        <v>95</v>
      </c>
      <c r="E19" s="176"/>
      <c r="H19" s="78">
        <v>31</v>
      </c>
      <c r="J19" s="130">
        <v>0</v>
      </c>
      <c r="K19" s="122"/>
      <c r="L19" s="121">
        <v>0</v>
      </c>
      <c r="M19" s="122"/>
      <c r="N19" s="130">
        <v>0</v>
      </c>
      <c r="O19" s="121"/>
      <c r="P19" s="121">
        <v>2000000</v>
      </c>
    </row>
    <row r="20" spans="1:16" ht="16.5" customHeight="1">
      <c r="A20" s="60" t="s">
        <v>10</v>
      </c>
      <c r="H20" s="78">
        <v>14</v>
      </c>
      <c r="J20" s="131">
        <v>10387796</v>
      </c>
      <c r="K20" s="122"/>
      <c r="L20" s="123">
        <v>7773600</v>
      </c>
      <c r="M20" s="122"/>
      <c r="N20" s="131">
        <v>6285042</v>
      </c>
      <c r="O20" s="121"/>
      <c r="P20" s="123">
        <v>3631166</v>
      </c>
    </row>
    <row r="21" spans="1:16" ht="16.5" customHeight="1">
      <c r="E21" s="176"/>
      <c r="J21" s="130"/>
      <c r="K21" s="122"/>
      <c r="L21" s="121"/>
      <c r="M21" s="122"/>
      <c r="N21" s="130"/>
      <c r="O21" s="122"/>
      <c r="P21" s="121"/>
    </row>
    <row r="22" spans="1:16" ht="16.5" customHeight="1">
      <c r="A22" s="177" t="s">
        <v>6</v>
      </c>
      <c r="J22" s="131">
        <f>SUM(J15:J20)</f>
        <v>640129231</v>
      </c>
      <c r="K22" s="122"/>
      <c r="L22" s="123">
        <f>SUM(L15:L20)</f>
        <v>171507311</v>
      </c>
      <c r="M22" s="122"/>
      <c r="N22" s="131">
        <f>SUM(N15:N20)</f>
        <v>556672078</v>
      </c>
      <c r="O22" s="122"/>
      <c r="P22" s="123">
        <f>SUM(P15:P20)</f>
        <v>124949890</v>
      </c>
    </row>
    <row r="23" spans="1:16" ht="16.5" customHeight="1">
      <c r="J23" s="132"/>
      <c r="K23" s="122"/>
      <c r="L23" s="124"/>
      <c r="M23" s="122"/>
      <c r="N23" s="132"/>
      <c r="O23" s="122"/>
      <c r="P23" s="124"/>
    </row>
    <row r="24" spans="1:16" ht="16.5" customHeight="1">
      <c r="A24" s="177" t="s">
        <v>8</v>
      </c>
      <c r="J24" s="132"/>
      <c r="K24" s="122"/>
      <c r="L24" s="124"/>
      <c r="M24" s="122"/>
      <c r="N24" s="132"/>
      <c r="O24" s="122"/>
      <c r="P24" s="124"/>
    </row>
    <row r="25" spans="1:16" ht="16.5" customHeight="1">
      <c r="A25" s="1"/>
      <c r="J25" s="132"/>
      <c r="K25" s="122"/>
      <c r="L25" s="124"/>
      <c r="M25" s="122"/>
      <c r="N25" s="132"/>
      <c r="O25" s="122"/>
      <c r="P25" s="124"/>
    </row>
    <row r="26" spans="1:16" ht="16.5" customHeight="1">
      <c r="A26" s="191" t="s">
        <v>43</v>
      </c>
      <c r="E26" s="176"/>
      <c r="H26" s="78">
        <v>15</v>
      </c>
      <c r="I26" s="60"/>
      <c r="J26" s="132">
        <v>1263741</v>
      </c>
      <c r="K26" s="125"/>
      <c r="L26" s="124">
        <v>1133884</v>
      </c>
      <c r="M26" s="125"/>
      <c r="N26" s="132">
        <v>2250000</v>
      </c>
      <c r="O26" s="125"/>
      <c r="P26" s="124">
        <v>2250000</v>
      </c>
    </row>
    <row r="27" spans="1:16" ht="16.5" customHeight="1">
      <c r="A27" s="191" t="s">
        <v>42</v>
      </c>
      <c r="H27" s="78">
        <v>15</v>
      </c>
      <c r="J27" s="132">
        <v>0</v>
      </c>
      <c r="K27" s="122"/>
      <c r="L27" s="124">
        <v>0</v>
      </c>
      <c r="M27" s="122"/>
      <c r="N27" s="132">
        <v>17999780</v>
      </c>
      <c r="O27" s="122"/>
      <c r="P27" s="124">
        <v>17999780</v>
      </c>
    </row>
    <row r="28" spans="1:16" ht="16.5" customHeight="1">
      <c r="A28" s="178" t="s">
        <v>84</v>
      </c>
      <c r="J28" s="132"/>
      <c r="K28" s="122"/>
      <c r="L28" s="124"/>
      <c r="M28" s="122"/>
      <c r="N28" s="132"/>
      <c r="O28" s="122"/>
      <c r="P28" s="124"/>
    </row>
    <row r="29" spans="1:16" ht="16.5" customHeight="1">
      <c r="B29" s="60" t="s">
        <v>85</v>
      </c>
      <c r="H29" s="78">
        <v>16</v>
      </c>
      <c r="J29" s="132">
        <v>2843843</v>
      </c>
      <c r="K29" s="122"/>
      <c r="L29" s="124">
        <v>3551890</v>
      </c>
      <c r="M29" s="122"/>
      <c r="N29" s="132">
        <v>1944263</v>
      </c>
      <c r="O29" s="122"/>
      <c r="P29" s="124">
        <v>2289961</v>
      </c>
    </row>
    <row r="30" spans="1:16" ht="16.5" customHeight="1">
      <c r="A30" s="191" t="s">
        <v>113</v>
      </c>
      <c r="H30" s="78">
        <v>17</v>
      </c>
      <c r="J30" s="132">
        <v>1999666</v>
      </c>
      <c r="K30" s="122"/>
      <c r="L30" s="124">
        <v>3867282</v>
      </c>
      <c r="M30" s="122"/>
      <c r="N30" s="132">
        <v>1999666</v>
      </c>
      <c r="O30" s="122"/>
      <c r="P30" s="124">
        <v>3867282</v>
      </c>
    </row>
    <row r="31" spans="1:16" ht="16.5" customHeight="1">
      <c r="A31" s="191" t="s">
        <v>44</v>
      </c>
      <c r="H31" s="78">
        <v>18</v>
      </c>
      <c r="J31" s="132">
        <v>887559</v>
      </c>
      <c r="K31" s="122"/>
      <c r="L31" s="124">
        <v>1178796</v>
      </c>
      <c r="M31" s="122"/>
      <c r="N31" s="132">
        <v>12798</v>
      </c>
      <c r="O31" s="122"/>
      <c r="P31" s="124">
        <v>24797</v>
      </c>
    </row>
    <row r="32" spans="1:16" ht="16.5" customHeight="1">
      <c r="A32" s="60" t="s">
        <v>15</v>
      </c>
      <c r="H32" s="78">
        <v>19</v>
      </c>
      <c r="I32" s="60"/>
      <c r="J32" s="133">
        <v>2489230</v>
      </c>
      <c r="K32" s="125"/>
      <c r="L32" s="125">
        <v>1348776</v>
      </c>
      <c r="M32" s="125"/>
      <c r="N32" s="133">
        <v>1043970</v>
      </c>
      <c r="O32" s="125"/>
      <c r="P32" s="125">
        <v>702376</v>
      </c>
    </row>
    <row r="33" spans="1:16" ht="16.5" customHeight="1">
      <c r="A33" s="60" t="s">
        <v>13</v>
      </c>
      <c r="J33" s="131">
        <v>3740</v>
      </c>
      <c r="K33" s="122"/>
      <c r="L33" s="123">
        <v>628326</v>
      </c>
      <c r="M33" s="122"/>
      <c r="N33" s="131">
        <v>3740</v>
      </c>
      <c r="O33" s="122"/>
      <c r="P33" s="123">
        <v>628326</v>
      </c>
    </row>
    <row r="34" spans="1:16" ht="16.5" customHeight="1">
      <c r="E34" s="176"/>
      <c r="J34" s="130"/>
      <c r="K34" s="122"/>
      <c r="L34" s="121"/>
      <c r="M34" s="122"/>
      <c r="N34" s="130" t="s">
        <v>164</v>
      </c>
      <c r="O34" s="122"/>
      <c r="P34" s="121"/>
    </row>
    <row r="35" spans="1:16" ht="16.5" customHeight="1">
      <c r="A35" s="177" t="s">
        <v>11</v>
      </c>
      <c r="J35" s="131">
        <f>SUM(J26:J33)</f>
        <v>9487779</v>
      </c>
      <c r="K35" s="122"/>
      <c r="L35" s="123">
        <f>SUM(L26:L33)</f>
        <v>11708954</v>
      </c>
      <c r="M35" s="122"/>
      <c r="N35" s="131">
        <f>SUM(N26:N33)</f>
        <v>25254217</v>
      </c>
      <c r="O35" s="122"/>
      <c r="P35" s="123">
        <f>SUM(P26:P33)</f>
        <v>27762522</v>
      </c>
    </row>
    <row r="36" spans="1:16" ht="16.5" customHeight="1">
      <c r="A36" s="14"/>
      <c r="J36" s="130"/>
      <c r="K36" s="122"/>
      <c r="L36" s="121"/>
      <c r="M36" s="122"/>
      <c r="N36" s="130"/>
      <c r="O36" s="122"/>
      <c r="P36" s="121"/>
    </row>
    <row r="37" spans="1:16" ht="16.5" customHeight="1" thickBot="1">
      <c r="A37" s="1" t="s">
        <v>12</v>
      </c>
      <c r="J37" s="134">
        <f>J22+J35</f>
        <v>649617010</v>
      </c>
      <c r="K37" s="122"/>
      <c r="L37" s="126">
        <f>L22+L35</f>
        <v>183216265</v>
      </c>
      <c r="M37" s="122"/>
      <c r="N37" s="134">
        <f>N22+N35</f>
        <v>581926295</v>
      </c>
      <c r="O37" s="122"/>
      <c r="P37" s="126">
        <f>P22+P35</f>
        <v>152712412</v>
      </c>
    </row>
    <row r="38" spans="1:16" ht="16.5" customHeight="1" thickTop="1">
      <c r="A38" s="1"/>
      <c r="J38" s="121"/>
      <c r="K38" s="122"/>
      <c r="L38" s="121"/>
      <c r="M38" s="122"/>
      <c r="N38" s="121"/>
      <c r="O38" s="122"/>
      <c r="P38" s="121"/>
    </row>
    <row r="39" spans="1:16" ht="16.5" customHeight="1">
      <c r="A39" s="1"/>
      <c r="J39" s="121"/>
      <c r="K39" s="122"/>
      <c r="L39" s="121"/>
      <c r="M39" s="122"/>
      <c r="N39" s="121"/>
      <c r="O39" s="122"/>
      <c r="P39" s="121"/>
    </row>
    <row r="40" spans="1:16" ht="16.5" customHeight="1">
      <c r="A40" s="1"/>
      <c r="J40" s="121"/>
      <c r="K40" s="122"/>
      <c r="L40" s="121"/>
      <c r="M40" s="122"/>
      <c r="N40" s="121"/>
      <c r="O40" s="122"/>
      <c r="P40" s="121"/>
    </row>
    <row r="41" spans="1:16" ht="16.5" customHeight="1">
      <c r="A41" s="1"/>
      <c r="J41" s="121"/>
      <c r="K41" s="122"/>
      <c r="L41" s="121"/>
      <c r="M41" s="122"/>
      <c r="N41" s="121"/>
      <c r="O41" s="122"/>
      <c r="P41" s="121"/>
    </row>
    <row r="42" spans="1:16" ht="16.5" customHeight="1">
      <c r="A42" s="1"/>
      <c r="J42" s="121"/>
      <c r="K42" s="122"/>
      <c r="L42" s="121"/>
      <c r="M42" s="122"/>
      <c r="N42" s="121"/>
      <c r="O42" s="122"/>
      <c r="P42" s="121"/>
    </row>
    <row r="43" spans="1:16" ht="16.5" customHeight="1">
      <c r="A43" s="1"/>
      <c r="J43" s="121"/>
      <c r="K43" s="122"/>
      <c r="L43" s="121"/>
      <c r="M43" s="122"/>
      <c r="N43" s="121"/>
      <c r="O43" s="122"/>
      <c r="P43" s="121"/>
    </row>
    <row r="44" spans="1:16" ht="8.25" customHeight="1">
      <c r="A44" s="1"/>
      <c r="J44" s="121"/>
      <c r="K44" s="122"/>
      <c r="L44" s="121"/>
      <c r="M44" s="122"/>
      <c r="N44" s="121"/>
      <c r="O44" s="122"/>
      <c r="P44" s="121"/>
    </row>
    <row r="45" spans="1:16" ht="9" customHeight="1">
      <c r="A45" s="1"/>
      <c r="J45" s="174"/>
      <c r="L45" s="174"/>
    </row>
    <row r="46" spans="1:16" s="14" customFormat="1" ht="16.5" customHeight="1">
      <c r="A46" s="60" t="s">
        <v>97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</row>
    <row r="47" spans="1:16" s="61" customFormat="1" ht="16.5" customHeight="1">
      <c r="A47" s="61" t="s">
        <v>142</v>
      </c>
    </row>
    <row r="48" spans="1:16" s="61" customFormat="1" ht="16.5" customHeight="1"/>
    <row r="49" spans="1:16" s="61" customFormat="1" ht="16.5" customHeight="1">
      <c r="A49" s="79"/>
      <c r="B49" s="79"/>
      <c r="C49" s="79"/>
      <c r="D49" s="79"/>
      <c r="E49" s="79"/>
      <c r="F49" s="79"/>
      <c r="G49" s="79"/>
      <c r="H49" s="79"/>
      <c r="I49" s="79"/>
      <c r="J49" s="54"/>
      <c r="K49" s="54"/>
      <c r="L49" s="54"/>
      <c r="M49" s="54"/>
      <c r="N49" s="54"/>
      <c r="O49" s="54"/>
      <c r="P49" s="54"/>
    </row>
    <row r="50" spans="1:16" ht="21.95" customHeight="1">
      <c r="A50" s="179" t="s">
        <v>92</v>
      </c>
      <c r="B50" s="180"/>
      <c r="C50" s="180"/>
      <c r="D50" s="180"/>
      <c r="E50" s="180"/>
      <c r="F50" s="180"/>
      <c r="G50" s="180"/>
      <c r="H50" s="180"/>
      <c r="I50" s="180"/>
      <c r="J50" s="181"/>
      <c r="K50" s="181"/>
      <c r="L50" s="181"/>
      <c r="M50" s="181"/>
      <c r="N50" s="181"/>
      <c r="O50" s="181"/>
      <c r="P50" s="181"/>
    </row>
    <row r="51" spans="1:16" s="1" customFormat="1" ht="16.5" customHeight="1">
      <c r="A51" s="1" t="str">
        <f>+A1</f>
        <v>AddTech Hub Public Company Limited</v>
      </c>
      <c r="H51" s="2"/>
      <c r="I51" s="2"/>
      <c r="J51" s="166"/>
      <c r="K51" s="166"/>
      <c r="L51" s="166"/>
      <c r="M51" s="166"/>
      <c r="N51" s="3"/>
      <c r="O51" s="166"/>
      <c r="P51" s="3"/>
    </row>
    <row r="52" spans="1:16" s="1" customFormat="1" ht="16.5" customHeight="1">
      <c r="A52" s="177" t="s">
        <v>81</v>
      </c>
      <c r="H52" s="2"/>
      <c r="I52" s="2"/>
      <c r="J52" s="166"/>
      <c r="K52" s="166"/>
      <c r="L52" s="166"/>
      <c r="M52" s="166"/>
      <c r="N52" s="3"/>
      <c r="O52" s="166"/>
      <c r="P52" s="3"/>
    </row>
    <row r="53" spans="1:16" s="1" customFormat="1" ht="16.5" customHeight="1">
      <c r="A53" s="182" t="str">
        <f>A3</f>
        <v>As at 31 December 2021</v>
      </c>
      <c r="B53" s="168"/>
      <c r="C53" s="168"/>
      <c r="D53" s="168"/>
      <c r="E53" s="168"/>
      <c r="F53" s="168"/>
      <c r="G53" s="168"/>
      <c r="H53" s="169"/>
      <c r="I53" s="169"/>
      <c r="J53" s="189"/>
      <c r="K53" s="189"/>
      <c r="L53" s="189"/>
      <c r="M53" s="189"/>
      <c r="N53" s="170"/>
      <c r="O53" s="189"/>
      <c r="P53" s="170"/>
    </row>
    <row r="54" spans="1:16" s="1" customFormat="1" ht="16.5" customHeight="1">
      <c r="A54" s="183"/>
      <c r="H54" s="2"/>
      <c r="I54" s="2"/>
      <c r="J54" s="166"/>
      <c r="K54" s="166"/>
      <c r="L54" s="166"/>
      <c r="M54" s="166"/>
      <c r="N54" s="3"/>
      <c r="O54" s="166"/>
      <c r="P54" s="3"/>
    </row>
    <row r="55" spans="1:16" s="1" customFormat="1" ht="16.5" customHeight="1">
      <c r="H55" s="2"/>
      <c r="I55" s="2"/>
      <c r="J55" s="166"/>
      <c r="K55" s="166"/>
      <c r="L55" s="166"/>
      <c r="M55" s="166"/>
      <c r="N55" s="3"/>
      <c r="O55" s="166"/>
      <c r="P55" s="3"/>
    </row>
    <row r="56" spans="1:16" s="61" customFormat="1" ht="16.5" customHeight="1">
      <c r="A56" s="190"/>
      <c r="B56" s="18"/>
      <c r="C56" s="18"/>
      <c r="D56" s="18"/>
      <c r="E56" s="18"/>
      <c r="F56" s="18"/>
      <c r="G56" s="18"/>
      <c r="H56" s="187"/>
      <c r="I56" s="187"/>
      <c r="J56" s="196" t="s">
        <v>77</v>
      </c>
      <c r="K56" s="196"/>
      <c r="L56" s="196"/>
      <c r="M56" s="187"/>
      <c r="N56" s="197" t="s">
        <v>87</v>
      </c>
      <c r="O56" s="197"/>
      <c r="P56" s="197"/>
    </row>
    <row r="57" spans="1:16" s="61" customFormat="1" ht="16.5" customHeight="1">
      <c r="A57" s="1"/>
      <c r="B57" s="1"/>
      <c r="C57" s="1"/>
      <c r="D57" s="1"/>
      <c r="E57" s="1"/>
      <c r="F57" s="1"/>
      <c r="G57" s="1"/>
      <c r="H57" s="2"/>
      <c r="I57" s="2"/>
      <c r="J57" s="198" t="s">
        <v>76</v>
      </c>
      <c r="K57" s="198"/>
      <c r="L57" s="198"/>
      <c r="M57" s="30"/>
      <c r="N57" s="198" t="s">
        <v>76</v>
      </c>
      <c r="O57" s="198"/>
      <c r="P57" s="198"/>
    </row>
    <row r="58" spans="1:16" s="1" customFormat="1" ht="16.5" customHeight="1">
      <c r="H58" s="2"/>
      <c r="I58" s="2"/>
      <c r="J58" s="172" t="s">
        <v>135</v>
      </c>
      <c r="K58" s="166"/>
      <c r="L58" s="172" t="s">
        <v>108</v>
      </c>
      <c r="M58" s="3"/>
      <c r="N58" s="172" t="s">
        <v>135</v>
      </c>
      <c r="O58" s="166"/>
      <c r="P58" s="172" t="s">
        <v>108</v>
      </c>
    </row>
    <row r="59" spans="1:16" s="1" customFormat="1" ht="16.5" customHeight="1">
      <c r="H59" s="173" t="s">
        <v>0</v>
      </c>
      <c r="I59" s="2"/>
      <c r="J59" s="170" t="s">
        <v>59</v>
      </c>
      <c r="K59" s="166"/>
      <c r="L59" s="170" t="s">
        <v>59</v>
      </c>
      <c r="M59" s="3"/>
      <c r="N59" s="170" t="s">
        <v>59</v>
      </c>
      <c r="O59" s="166"/>
      <c r="P59" s="170" t="s">
        <v>59</v>
      </c>
    </row>
    <row r="60" spans="1:16" s="1" customFormat="1" ht="16.5" customHeight="1">
      <c r="H60" s="2"/>
      <c r="I60" s="2"/>
      <c r="J60" s="128"/>
      <c r="K60" s="166"/>
      <c r="L60" s="3"/>
      <c r="M60" s="166"/>
      <c r="N60" s="128"/>
      <c r="O60" s="166"/>
      <c r="P60" s="3"/>
    </row>
    <row r="61" spans="1:16" ht="16.5" customHeight="1">
      <c r="A61" s="183" t="s">
        <v>69</v>
      </c>
      <c r="J61" s="135"/>
      <c r="N61" s="129"/>
    </row>
    <row r="62" spans="1:16" ht="16.5" customHeight="1">
      <c r="E62" s="176"/>
      <c r="J62" s="135"/>
      <c r="N62" s="129"/>
    </row>
    <row r="63" spans="1:16" ht="16.5" customHeight="1">
      <c r="A63" s="1" t="s">
        <v>16</v>
      </c>
      <c r="E63" s="176"/>
      <c r="J63" s="135"/>
      <c r="N63" s="129"/>
    </row>
    <row r="64" spans="1:16" ht="16.5" customHeight="1">
      <c r="E64" s="176"/>
      <c r="J64" s="135"/>
      <c r="N64" s="129"/>
    </row>
    <row r="65" spans="1:16" ht="16.5" customHeight="1">
      <c r="A65" s="200" t="s">
        <v>17</v>
      </c>
      <c r="B65" s="200"/>
      <c r="C65" s="200"/>
      <c r="D65" s="200"/>
      <c r="E65" s="200"/>
      <c r="F65" s="200"/>
      <c r="G65" s="200"/>
      <c r="H65" s="78">
        <v>20</v>
      </c>
      <c r="J65" s="132">
        <v>85258346</v>
      </c>
      <c r="K65" s="122"/>
      <c r="L65" s="124">
        <v>78611457</v>
      </c>
      <c r="M65" s="122"/>
      <c r="N65" s="132">
        <v>50609227</v>
      </c>
      <c r="O65" s="122"/>
      <c r="P65" s="124">
        <v>55542619</v>
      </c>
    </row>
    <row r="66" spans="1:16" ht="16.5" customHeight="1">
      <c r="A66" s="60" t="s">
        <v>114</v>
      </c>
      <c r="B66" s="191"/>
      <c r="C66" s="191"/>
      <c r="D66" s="191"/>
      <c r="E66" s="191"/>
      <c r="F66" s="191"/>
      <c r="G66" s="191"/>
      <c r="H66" s="78">
        <v>21</v>
      </c>
      <c r="J66" s="132">
        <v>1913275</v>
      </c>
      <c r="K66" s="122"/>
      <c r="L66" s="124">
        <v>1697876</v>
      </c>
      <c r="M66" s="122"/>
      <c r="N66" s="132">
        <v>1913275</v>
      </c>
      <c r="O66" s="122"/>
      <c r="P66" s="124">
        <v>1697876</v>
      </c>
    </row>
    <row r="67" spans="1:16" ht="16.5" customHeight="1">
      <c r="A67" s="191" t="s">
        <v>125</v>
      </c>
      <c r="B67" s="14"/>
      <c r="J67" s="130">
        <v>2293333</v>
      </c>
      <c r="K67" s="122"/>
      <c r="L67" s="121">
        <v>3274429</v>
      </c>
      <c r="M67" s="122"/>
      <c r="N67" s="130">
        <v>0</v>
      </c>
      <c r="O67" s="122"/>
      <c r="P67" s="121">
        <v>2975017</v>
      </c>
    </row>
    <row r="68" spans="1:16" ht="16.5" customHeight="1">
      <c r="A68" s="60" t="s">
        <v>18</v>
      </c>
      <c r="C68" s="1"/>
      <c r="J68" s="131">
        <v>4147510</v>
      </c>
      <c r="K68" s="122"/>
      <c r="L68" s="123">
        <v>2156538</v>
      </c>
      <c r="M68" s="122"/>
      <c r="N68" s="131">
        <v>3261089</v>
      </c>
      <c r="O68" s="122"/>
      <c r="P68" s="123">
        <v>1661958</v>
      </c>
    </row>
    <row r="69" spans="1:16" ht="16.5" customHeight="1">
      <c r="E69" s="176"/>
      <c r="J69" s="130"/>
      <c r="K69" s="122"/>
      <c r="L69" s="121"/>
      <c r="M69" s="122"/>
      <c r="N69" s="130"/>
      <c r="O69" s="122"/>
      <c r="P69" s="121"/>
    </row>
    <row r="70" spans="1:16" ht="16.5" customHeight="1">
      <c r="A70" s="177" t="s">
        <v>19</v>
      </c>
      <c r="J70" s="131">
        <f>SUM(J65:J68)</f>
        <v>93612464</v>
      </c>
      <c r="K70" s="122"/>
      <c r="L70" s="123">
        <f>SUM(L65:L68)</f>
        <v>85740300</v>
      </c>
      <c r="M70" s="122"/>
      <c r="N70" s="131">
        <f>SUM(N65:N68)</f>
        <v>55783591</v>
      </c>
      <c r="O70" s="122"/>
      <c r="P70" s="123">
        <f>SUM(P65:P68)</f>
        <v>61877470</v>
      </c>
    </row>
    <row r="71" spans="1:16" ht="16.5" customHeight="1">
      <c r="E71" s="176"/>
      <c r="J71" s="130"/>
      <c r="K71" s="122"/>
      <c r="L71" s="121"/>
      <c r="M71" s="122"/>
      <c r="N71" s="130"/>
      <c r="O71" s="122"/>
      <c r="P71" s="121"/>
    </row>
    <row r="72" spans="1:16" ht="16.5" customHeight="1">
      <c r="A72" s="1" t="s">
        <v>20</v>
      </c>
      <c r="I72" s="60"/>
      <c r="J72" s="132"/>
      <c r="K72" s="125"/>
      <c r="L72" s="124"/>
      <c r="M72" s="125"/>
      <c r="N72" s="132"/>
      <c r="O72" s="125"/>
      <c r="P72" s="124"/>
    </row>
    <row r="73" spans="1:16" ht="16.5" customHeight="1">
      <c r="E73" s="176"/>
      <c r="J73" s="130"/>
      <c r="K73" s="122"/>
      <c r="L73" s="121"/>
      <c r="M73" s="122"/>
      <c r="N73" s="130"/>
      <c r="O73" s="122"/>
      <c r="P73" s="121"/>
    </row>
    <row r="74" spans="1:16" ht="16.5" customHeight="1">
      <c r="A74" s="60" t="s">
        <v>115</v>
      </c>
      <c r="E74" s="176"/>
      <c r="H74" s="78">
        <v>21</v>
      </c>
      <c r="J74" s="130">
        <v>0</v>
      </c>
      <c r="K74" s="122"/>
      <c r="L74" s="121">
        <v>1913275</v>
      </c>
      <c r="M74" s="122"/>
      <c r="N74" s="132">
        <v>0</v>
      </c>
      <c r="O74" s="122"/>
      <c r="P74" s="124">
        <v>1913275</v>
      </c>
    </row>
    <row r="75" spans="1:16" ht="16.5" customHeight="1">
      <c r="A75" s="14" t="s">
        <v>21</v>
      </c>
      <c r="H75" s="78">
        <v>22</v>
      </c>
      <c r="I75" s="60"/>
      <c r="J75" s="132">
        <v>5852362</v>
      </c>
      <c r="K75" s="125"/>
      <c r="L75" s="124">
        <v>4691705</v>
      </c>
      <c r="M75" s="125"/>
      <c r="N75" s="132">
        <v>4258911</v>
      </c>
      <c r="O75" s="125"/>
      <c r="P75" s="124">
        <v>3415607</v>
      </c>
    </row>
    <row r="76" spans="1:16" ht="16.5" customHeight="1">
      <c r="A76" s="60" t="s">
        <v>68</v>
      </c>
      <c r="I76" s="60"/>
      <c r="J76" s="131">
        <v>360953</v>
      </c>
      <c r="K76" s="125"/>
      <c r="L76" s="123">
        <v>310906</v>
      </c>
      <c r="M76" s="125"/>
      <c r="N76" s="131">
        <v>360953</v>
      </c>
      <c r="O76" s="125"/>
      <c r="P76" s="123">
        <v>310906</v>
      </c>
    </row>
    <row r="77" spans="1:16" ht="16.5" customHeight="1">
      <c r="I77" s="60"/>
      <c r="J77" s="130"/>
      <c r="K77" s="125"/>
      <c r="L77" s="121"/>
      <c r="M77" s="125"/>
      <c r="N77" s="130"/>
      <c r="O77" s="125"/>
      <c r="P77" s="121"/>
    </row>
    <row r="78" spans="1:16" ht="16.5" customHeight="1">
      <c r="A78" s="177" t="s">
        <v>22</v>
      </c>
      <c r="I78" s="60"/>
      <c r="J78" s="131">
        <f>SUM(J74:J76)</f>
        <v>6213315</v>
      </c>
      <c r="K78" s="125"/>
      <c r="L78" s="123">
        <f>SUM(L74:L76)</f>
        <v>6915886</v>
      </c>
      <c r="M78" s="125"/>
      <c r="N78" s="131">
        <f>SUM(N74:N76)</f>
        <v>4619864</v>
      </c>
      <c r="O78" s="125"/>
      <c r="P78" s="123">
        <f>SUM(P74:P76)</f>
        <v>5639788</v>
      </c>
    </row>
    <row r="79" spans="1:16" ht="16.5" customHeight="1">
      <c r="A79" s="14"/>
      <c r="J79" s="130"/>
      <c r="K79" s="122"/>
      <c r="L79" s="121"/>
      <c r="M79" s="122"/>
      <c r="N79" s="130"/>
      <c r="O79" s="122"/>
      <c r="P79" s="121"/>
    </row>
    <row r="80" spans="1:16" ht="16.5" customHeight="1">
      <c r="A80" s="1" t="s">
        <v>23</v>
      </c>
      <c r="C80" s="1"/>
      <c r="J80" s="131">
        <f>J70+J78</f>
        <v>99825779</v>
      </c>
      <c r="K80" s="122"/>
      <c r="L80" s="123">
        <f>L70+L78</f>
        <v>92656186</v>
      </c>
      <c r="M80" s="122"/>
      <c r="N80" s="131">
        <f>N70+N78</f>
        <v>60403455</v>
      </c>
      <c r="O80" s="122"/>
      <c r="P80" s="123">
        <f>P70+P78</f>
        <v>67517258</v>
      </c>
    </row>
    <row r="82" spans="1:16" ht="16.5" customHeight="1">
      <c r="A82" s="178"/>
      <c r="I82" s="60"/>
      <c r="J82" s="124"/>
      <c r="K82" s="125"/>
      <c r="L82" s="124"/>
      <c r="M82" s="125"/>
      <c r="N82" s="121"/>
      <c r="O82" s="125"/>
      <c r="P82" s="121"/>
    </row>
    <row r="83" spans="1:16" ht="16.5" customHeight="1">
      <c r="A83" s="178"/>
      <c r="I83" s="60"/>
      <c r="J83" s="124"/>
      <c r="K83" s="125"/>
      <c r="L83" s="124"/>
      <c r="M83" s="125"/>
      <c r="N83" s="121"/>
      <c r="O83" s="125"/>
      <c r="P83" s="121"/>
    </row>
    <row r="84" spans="1:16" ht="16.5" customHeight="1">
      <c r="A84" s="178"/>
      <c r="I84" s="60"/>
      <c r="J84" s="124"/>
      <c r="K84" s="125"/>
      <c r="L84" s="124"/>
      <c r="M84" s="125"/>
      <c r="N84" s="121"/>
      <c r="O84" s="125"/>
      <c r="P84" s="121"/>
    </row>
    <row r="85" spans="1:16" ht="16.5" customHeight="1">
      <c r="A85" s="178"/>
      <c r="I85" s="60"/>
      <c r="J85" s="124"/>
      <c r="K85" s="125"/>
      <c r="L85" s="124"/>
      <c r="M85" s="125"/>
      <c r="N85" s="121"/>
      <c r="O85" s="125"/>
      <c r="P85" s="121"/>
    </row>
    <row r="86" spans="1:16" ht="16.5" customHeight="1">
      <c r="A86" s="178"/>
      <c r="I86" s="60"/>
      <c r="J86" s="124"/>
      <c r="K86" s="125"/>
      <c r="L86" s="124"/>
      <c r="M86" s="125"/>
      <c r="N86" s="121"/>
      <c r="O86" s="125"/>
      <c r="P86" s="121"/>
    </row>
    <row r="87" spans="1:16" ht="16.5" customHeight="1">
      <c r="A87" s="178"/>
      <c r="I87" s="60"/>
      <c r="J87" s="124"/>
      <c r="K87" s="125"/>
      <c r="L87" s="124"/>
      <c r="M87" s="125"/>
      <c r="N87" s="121"/>
      <c r="O87" s="125"/>
      <c r="P87" s="121"/>
    </row>
    <row r="88" spans="1:16" ht="16.5" customHeight="1">
      <c r="A88" s="178"/>
      <c r="I88" s="60"/>
      <c r="J88" s="124"/>
      <c r="K88" s="125"/>
      <c r="L88" s="124"/>
      <c r="M88" s="125"/>
      <c r="N88" s="121"/>
      <c r="O88" s="125"/>
      <c r="P88" s="121"/>
    </row>
    <row r="89" spans="1:16" ht="16.5" customHeight="1">
      <c r="A89" s="178"/>
      <c r="I89" s="60"/>
      <c r="J89" s="124"/>
      <c r="K89" s="125"/>
      <c r="L89" s="124"/>
      <c r="M89" s="125"/>
      <c r="N89" s="121"/>
      <c r="O89" s="125"/>
      <c r="P89" s="121"/>
    </row>
    <row r="90" spans="1:16" ht="16.5" customHeight="1">
      <c r="A90" s="178"/>
      <c r="I90" s="60"/>
      <c r="J90" s="124"/>
      <c r="K90" s="125"/>
      <c r="L90" s="124"/>
      <c r="M90" s="125"/>
      <c r="N90" s="121"/>
      <c r="O90" s="125"/>
      <c r="P90" s="121"/>
    </row>
    <row r="91" spans="1:16" ht="16.5" customHeight="1">
      <c r="A91" s="14"/>
      <c r="I91" s="60"/>
      <c r="J91" s="124"/>
      <c r="K91" s="125"/>
      <c r="L91" s="124"/>
      <c r="M91" s="125"/>
      <c r="N91" s="124"/>
      <c r="O91" s="125"/>
      <c r="P91" s="124"/>
    </row>
    <row r="93" spans="1:16" ht="16.5" customHeight="1">
      <c r="A93" s="14"/>
      <c r="H93" s="60"/>
      <c r="I93" s="60"/>
      <c r="J93" s="184"/>
      <c r="K93" s="184"/>
      <c r="L93" s="184"/>
      <c r="M93" s="184"/>
      <c r="N93" s="184"/>
      <c r="O93" s="184"/>
      <c r="P93" s="184"/>
    </row>
    <row r="95" spans="1:16" s="14" customFormat="1" ht="16.5" customHeight="1">
      <c r="A95" s="60" t="s">
        <v>97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</row>
    <row r="96" spans="1:16" s="61" customFormat="1" ht="16.5" customHeight="1">
      <c r="A96" s="61" t="s">
        <v>142</v>
      </c>
    </row>
    <row r="97" spans="1:16" s="61" customFormat="1" ht="16.5" customHeight="1"/>
    <row r="98" spans="1:16" s="61" customFormat="1" ht="16.5" customHeight="1">
      <c r="A98" s="78"/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</row>
    <row r="99" spans="1:16" ht="21.95" customHeight="1">
      <c r="A99" s="180" t="str">
        <f>A50</f>
        <v>The accompanying notes are an integral part of these consolidated and separate financial statements.</v>
      </c>
      <c r="B99" s="180"/>
      <c r="C99" s="180"/>
      <c r="D99" s="180"/>
      <c r="E99" s="180"/>
      <c r="F99" s="180"/>
      <c r="G99" s="180"/>
      <c r="H99" s="185"/>
      <c r="I99" s="185"/>
      <c r="J99" s="186"/>
      <c r="K99" s="186"/>
      <c r="L99" s="186"/>
      <c r="M99" s="186"/>
      <c r="N99" s="15"/>
      <c r="O99" s="186"/>
      <c r="P99" s="15"/>
    </row>
    <row r="100" spans="1:16" s="1" customFormat="1" ht="16.5" customHeight="1">
      <c r="A100" s="1" t="str">
        <f>A51</f>
        <v>AddTech Hub Public Company Limited</v>
      </c>
      <c r="H100" s="2"/>
      <c r="I100" s="2"/>
      <c r="J100" s="166"/>
      <c r="K100" s="166"/>
      <c r="L100" s="166"/>
      <c r="M100" s="166"/>
      <c r="N100" s="3"/>
      <c r="O100" s="166"/>
      <c r="P100" s="3"/>
    </row>
    <row r="101" spans="1:16" s="1" customFormat="1" ht="16.5" customHeight="1">
      <c r="A101" s="1" t="s">
        <v>81</v>
      </c>
      <c r="H101" s="2"/>
      <c r="I101" s="2"/>
      <c r="J101" s="166"/>
      <c r="K101" s="166"/>
      <c r="L101" s="166"/>
      <c r="M101" s="166"/>
      <c r="N101" s="3"/>
      <c r="O101" s="166"/>
      <c r="P101" s="3"/>
    </row>
    <row r="102" spans="1:16" s="1" customFormat="1" ht="16.5" customHeight="1">
      <c r="A102" s="167" t="str">
        <f>A53</f>
        <v>As at 31 December 2021</v>
      </c>
      <c r="B102" s="168"/>
      <c r="C102" s="168"/>
      <c r="D102" s="168"/>
      <c r="E102" s="168"/>
      <c r="F102" s="168"/>
      <c r="G102" s="168"/>
      <c r="H102" s="169"/>
      <c r="I102" s="169"/>
      <c r="J102" s="189"/>
      <c r="K102" s="189"/>
      <c r="L102" s="189"/>
      <c r="M102" s="189"/>
      <c r="N102" s="170"/>
      <c r="O102" s="189"/>
      <c r="P102" s="170"/>
    </row>
    <row r="103" spans="1:16" s="1" customFormat="1" ht="16.5" customHeight="1">
      <c r="A103" s="171"/>
      <c r="H103" s="2"/>
      <c r="I103" s="2"/>
      <c r="J103" s="166"/>
      <c r="K103" s="166"/>
      <c r="L103" s="166"/>
      <c r="M103" s="166"/>
      <c r="N103" s="3"/>
      <c r="O103" s="166"/>
      <c r="P103" s="3"/>
    </row>
    <row r="104" spans="1:16" s="1" customFormat="1" ht="16.5" customHeight="1">
      <c r="H104" s="2"/>
      <c r="I104" s="2"/>
      <c r="J104" s="166"/>
      <c r="K104" s="166"/>
      <c r="L104" s="166"/>
      <c r="M104" s="166"/>
      <c r="N104" s="3"/>
      <c r="O104" s="166"/>
      <c r="P104" s="3"/>
    </row>
    <row r="105" spans="1:16" s="61" customFormat="1" ht="16.5" customHeight="1">
      <c r="A105" s="190"/>
      <c r="B105" s="18"/>
      <c r="C105" s="18"/>
      <c r="D105" s="18"/>
      <c r="E105" s="18"/>
      <c r="F105" s="18"/>
      <c r="G105" s="18"/>
      <c r="H105" s="187"/>
      <c r="I105" s="187"/>
      <c r="J105" s="196" t="s">
        <v>77</v>
      </c>
      <c r="K105" s="196"/>
      <c r="L105" s="196"/>
      <c r="M105" s="187"/>
      <c r="N105" s="197" t="s">
        <v>87</v>
      </c>
      <c r="O105" s="197"/>
      <c r="P105" s="197"/>
    </row>
    <row r="106" spans="1:16" s="61" customFormat="1" ht="16.5" customHeight="1">
      <c r="A106" s="1"/>
      <c r="B106" s="1"/>
      <c r="C106" s="1"/>
      <c r="D106" s="1"/>
      <c r="E106" s="1"/>
      <c r="F106" s="1"/>
      <c r="G106" s="1"/>
      <c r="H106" s="2"/>
      <c r="I106" s="2"/>
      <c r="J106" s="198" t="s">
        <v>76</v>
      </c>
      <c r="K106" s="198"/>
      <c r="L106" s="198"/>
      <c r="M106" s="30"/>
      <c r="N106" s="198" t="s">
        <v>76</v>
      </c>
      <c r="O106" s="198"/>
      <c r="P106" s="198"/>
    </row>
    <row r="107" spans="1:16" s="1" customFormat="1" ht="16.5" customHeight="1">
      <c r="H107" s="2"/>
      <c r="I107" s="2"/>
      <c r="J107" s="172" t="s">
        <v>135</v>
      </c>
      <c r="K107" s="166"/>
      <c r="L107" s="172" t="s">
        <v>108</v>
      </c>
      <c r="M107" s="3"/>
      <c r="N107" s="172" t="s">
        <v>135</v>
      </c>
      <c r="O107" s="166"/>
      <c r="P107" s="172" t="s">
        <v>108</v>
      </c>
    </row>
    <row r="108" spans="1:16" s="1" customFormat="1" ht="16.5" customHeight="1">
      <c r="H108" s="173" t="s">
        <v>0</v>
      </c>
      <c r="I108" s="2"/>
      <c r="J108" s="170" t="s">
        <v>59</v>
      </c>
      <c r="K108" s="166"/>
      <c r="L108" s="170" t="s">
        <v>59</v>
      </c>
      <c r="M108" s="3"/>
      <c r="N108" s="170" t="s">
        <v>59</v>
      </c>
      <c r="O108" s="166"/>
      <c r="P108" s="170" t="s">
        <v>59</v>
      </c>
    </row>
    <row r="109" spans="1:16" s="1" customFormat="1" ht="16.5" customHeight="1">
      <c r="H109" s="2"/>
      <c r="I109" s="2"/>
      <c r="J109" s="136"/>
      <c r="K109" s="166"/>
      <c r="L109" s="166"/>
      <c r="M109" s="166"/>
      <c r="N109" s="128"/>
      <c r="O109" s="166"/>
      <c r="P109" s="3"/>
    </row>
    <row r="110" spans="1:16" s="1" customFormat="1" ht="16.5" customHeight="1">
      <c r="A110" s="1" t="s">
        <v>86</v>
      </c>
      <c r="H110" s="2"/>
      <c r="I110" s="2"/>
      <c r="J110" s="136"/>
      <c r="K110" s="166"/>
      <c r="L110" s="166"/>
      <c r="M110" s="166"/>
      <c r="N110" s="128"/>
      <c r="O110" s="166"/>
      <c r="P110" s="3"/>
    </row>
    <row r="111" spans="1:16" ht="16.5" customHeight="1">
      <c r="A111" s="14"/>
      <c r="J111" s="135"/>
      <c r="N111" s="129"/>
    </row>
    <row r="112" spans="1:16" ht="16.5" customHeight="1">
      <c r="A112" s="1" t="s">
        <v>70</v>
      </c>
      <c r="H112" s="60"/>
      <c r="J112" s="137"/>
      <c r="K112" s="122"/>
      <c r="L112" s="122"/>
      <c r="M112" s="122"/>
      <c r="N112" s="130"/>
      <c r="O112" s="122"/>
      <c r="P112" s="121"/>
    </row>
    <row r="113" spans="1:16" ht="16.5" customHeight="1">
      <c r="A113" s="1"/>
      <c r="H113" s="60"/>
      <c r="J113" s="137"/>
      <c r="K113" s="122"/>
      <c r="L113" s="122"/>
      <c r="M113" s="122"/>
      <c r="N113" s="130"/>
      <c r="O113" s="122"/>
      <c r="P113" s="121"/>
    </row>
    <row r="114" spans="1:16" ht="16.5" customHeight="1">
      <c r="A114" s="60" t="s">
        <v>82</v>
      </c>
      <c r="H114" s="78">
        <v>23</v>
      </c>
      <c r="J114" s="137"/>
      <c r="K114" s="122"/>
      <c r="L114" s="122"/>
      <c r="M114" s="122"/>
      <c r="N114" s="130"/>
      <c r="O114" s="122"/>
      <c r="P114" s="121"/>
    </row>
    <row r="115" spans="1:16" ht="16.5" customHeight="1">
      <c r="B115" s="191" t="s">
        <v>25</v>
      </c>
      <c r="C115" s="14"/>
      <c r="D115" s="14"/>
      <c r="J115" s="137"/>
      <c r="K115" s="122"/>
      <c r="L115" s="122"/>
      <c r="M115" s="122"/>
      <c r="N115" s="133"/>
      <c r="O115" s="122"/>
      <c r="P115" s="125"/>
    </row>
    <row r="116" spans="1:16" ht="16.5" customHeight="1">
      <c r="B116" s="191"/>
      <c r="C116" s="127" t="s">
        <v>101</v>
      </c>
      <c r="D116" s="14"/>
      <c r="J116" s="137"/>
      <c r="K116" s="122"/>
      <c r="L116" s="122"/>
      <c r="M116" s="122"/>
      <c r="N116" s="130"/>
      <c r="O116" s="122"/>
      <c r="P116" s="121"/>
    </row>
    <row r="117" spans="1:16" ht="16.5" customHeight="1" thickBot="1">
      <c r="B117" s="191"/>
      <c r="D117" s="127" t="s">
        <v>102</v>
      </c>
      <c r="J117" s="134">
        <v>80000000</v>
      </c>
      <c r="K117" s="122"/>
      <c r="L117" s="126">
        <v>80000000</v>
      </c>
      <c r="M117" s="122"/>
      <c r="N117" s="134">
        <v>80000000</v>
      </c>
      <c r="O117" s="122"/>
      <c r="P117" s="126">
        <v>80000000</v>
      </c>
    </row>
    <row r="118" spans="1:16" ht="16.5" customHeight="1" thickTop="1">
      <c r="J118" s="130"/>
      <c r="K118" s="122"/>
      <c r="L118" s="121"/>
      <c r="M118" s="122"/>
      <c r="N118" s="130"/>
      <c r="O118" s="122"/>
      <c r="P118" s="121"/>
    </row>
    <row r="119" spans="1:16" ht="16.5" customHeight="1">
      <c r="B119" s="191" t="s">
        <v>26</v>
      </c>
      <c r="C119" s="14"/>
      <c r="D119" s="14"/>
      <c r="J119" s="133"/>
      <c r="K119" s="122"/>
      <c r="L119" s="125"/>
      <c r="M119" s="122"/>
      <c r="N119" s="133"/>
      <c r="O119" s="122"/>
      <c r="P119" s="125"/>
    </row>
    <row r="120" spans="1:16" ht="16.5" customHeight="1">
      <c r="B120" s="191"/>
      <c r="C120" s="127" t="s">
        <v>143</v>
      </c>
      <c r="D120" s="14"/>
      <c r="J120" s="130"/>
      <c r="K120" s="122"/>
      <c r="L120" s="121"/>
      <c r="M120" s="122"/>
      <c r="N120" s="130"/>
      <c r="O120" s="122"/>
      <c r="P120" s="121"/>
    </row>
    <row r="121" spans="1:16" ht="16.5" customHeight="1">
      <c r="B121" s="191"/>
      <c r="D121" s="127" t="s">
        <v>103</v>
      </c>
      <c r="J121" s="133"/>
      <c r="K121" s="122"/>
      <c r="L121" s="121"/>
      <c r="M121" s="122"/>
      <c r="N121" s="130"/>
      <c r="O121" s="122"/>
    </row>
    <row r="122" spans="1:16" ht="16.5" customHeight="1">
      <c r="C122" s="191"/>
      <c r="D122" s="127" t="s">
        <v>174</v>
      </c>
      <c r="E122" s="127"/>
      <c r="H122" s="60"/>
      <c r="J122" s="133"/>
      <c r="K122" s="122"/>
      <c r="L122" s="125"/>
      <c r="M122" s="122"/>
      <c r="N122" s="130"/>
      <c r="O122" s="122"/>
      <c r="P122" s="121"/>
    </row>
    <row r="123" spans="1:16" ht="16.5" customHeight="1">
      <c r="C123" s="191"/>
      <c r="E123" s="127" t="s">
        <v>166</v>
      </c>
      <c r="H123" s="60"/>
      <c r="J123" s="133">
        <v>80000000</v>
      </c>
      <c r="K123" s="122"/>
      <c r="L123" s="125">
        <v>60000000</v>
      </c>
      <c r="M123" s="122"/>
      <c r="N123" s="130">
        <v>80000000</v>
      </c>
      <c r="O123" s="122"/>
      <c r="P123" s="121">
        <v>60000000</v>
      </c>
    </row>
    <row r="124" spans="1:16" ht="16.5" customHeight="1">
      <c r="A124" s="60" t="s">
        <v>139</v>
      </c>
      <c r="B124" s="191"/>
      <c r="E124" s="127"/>
      <c r="H124" s="60"/>
      <c r="J124" s="133"/>
      <c r="K124" s="122"/>
      <c r="L124" s="125"/>
      <c r="M124" s="122"/>
      <c r="N124" s="130"/>
      <c r="O124" s="122"/>
      <c r="P124" s="121"/>
    </row>
    <row r="125" spans="1:16" ht="16.5" customHeight="1">
      <c r="B125" s="191" t="s">
        <v>140</v>
      </c>
      <c r="E125" s="127"/>
      <c r="H125" s="78">
        <v>23</v>
      </c>
      <c r="J125" s="133">
        <v>409284207</v>
      </c>
      <c r="K125" s="122"/>
      <c r="L125" s="125">
        <v>0</v>
      </c>
      <c r="M125" s="122"/>
      <c r="N125" s="130">
        <v>409284207</v>
      </c>
      <c r="O125" s="122"/>
      <c r="P125" s="121">
        <v>0</v>
      </c>
    </row>
    <row r="126" spans="1:16" ht="16.5" customHeight="1">
      <c r="A126" s="14" t="s">
        <v>116</v>
      </c>
      <c r="H126" s="60"/>
      <c r="J126" s="137"/>
      <c r="K126" s="122"/>
      <c r="L126" s="122"/>
      <c r="M126" s="122"/>
      <c r="N126" s="137"/>
      <c r="O126" s="122"/>
      <c r="P126" s="122"/>
    </row>
    <row r="127" spans="1:16" ht="16.5" customHeight="1">
      <c r="B127" s="14" t="s">
        <v>89</v>
      </c>
      <c r="J127" s="130">
        <v>-4003638</v>
      </c>
      <c r="K127" s="122"/>
      <c r="L127" s="121">
        <v>-4003638</v>
      </c>
      <c r="M127" s="122"/>
      <c r="N127" s="130" t="s">
        <v>104</v>
      </c>
      <c r="O127" s="122"/>
      <c r="P127" s="121">
        <v>0</v>
      </c>
    </row>
    <row r="128" spans="1:16" ht="16.5" customHeight="1">
      <c r="A128" s="14" t="s">
        <v>27</v>
      </c>
      <c r="J128" s="137"/>
      <c r="K128" s="122"/>
      <c r="L128" s="122"/>
      <c r="M128" s="122"/>
      <c r="N128" s="137"/>
      <c r="O128" s="122"/>
      <c r="P128" s="122"/>
    </row>
    <row r="129" spans="1:16" ht="16.5" customHeight="1">
      <c r="A129" s="1"/>
      <c r="B129" s="14" t="s">
        <v>28</v>
      </c>
      <c r="H129" s="78">
        <v>24</v>
      </c>
      <c r="J129" s="130">
        <v>8000000</v>
      </c>
      <c r="K129" s="122"/>
      <c r="L129" s="121">
        <v>8000000</v>
      </c>
      <c r="M129" s="122"/>
      <c r="N129" s="130">
        <v>8000000</v>
      </c>
      <c r="O129" s="122"/>
      <c r="P129" s="121">
        <v>8000000</v>
      </c>
    </row>
    <row r="130" spans="1:16" ht="16.5" customHeight="1">
      <c r="A130" s="1"/>
      <c r="B130" s="14" t="s">
        <v>29</v>
      </c>
      <c r="J130" s="131">
        <v>56510017</v>
      </c>
      <c r="K130" s="122"/>
      <c r="L130" s="123">
        <v>26563288</v>
      </c>
      <c r="M130" s="122"/>
      <c r="N130" s="131">
        <v>24238633</v>
      </c>
      <c r="O130" s="122"/>
      <c r="P130" s="123">
        <v>17195154</v>
      </c>
    </row>
    <row r="131" spans="1:16" ht="16.5" customHeight="1">
      <c r="E131" s="176"/>
      <c r="J131" s="130" t="s">
        <v>164</v>
      </c>
      <c r="K131" s="122"/>
      <c r="L131" s="121"/>
      <c r="M131" s="122"/>
      <c r="N131" s="130"/>
      <c r="O131" s="122"/>
      <c r="P131" s="121"/>
    </row>
    <row r="132" spans="1:16" ht="16.5" customHeight="1">
      <c r="A132" s="60" t="s">
        <v>131</v>
      </c>
      <c r="J132" s="132">
        <f>SUM(J121:J130)</f>
        <v>549790586</v>
      </c>
      <c r="K132" s="122"/>
      <c r="L132" s="124">
        <f>SUM(L122:L130)</f>
        <v>90559650</v>
      </c>
      <c r="M132" s="122"/>
      <c r="N132" s="132">
        <f>SUM(N121:N130)</f>
        <v>521522840</v>
      </c>
      <c r="O132" s="124"/>
      <c r="P132" s="124">
        <f>SUM(P122:P130)</f>
        <v>85195154</v>
      </c>
    </row>
    <row r="133" spans="1:16" ht="16.5" customHeight="1">
      <c r="A133" s="60" t="s">
        <v>41</v>
      </c>
      <c r="J133" s="131">
        <v>645</v>
      </c>
      <c r="K133" s="122"/>
      <c r="L133" s="123">
        <v>429</v>
      </c>
      <c r="M133" s="122"/>
      <c r="N133" s="131">
        <v>0</v>
      </c>
      <c r="O133" s="122"/>
      <c r="P133" s="123">
        <v>0</v>
      </c>
    </row>
    <row r="134" spans="1:16" ht="16.5" customHeight="1">
      <c r="E134" s="176"/>
      <c r="J134" s="130"/>
      <c r="K134" s="122"/>
      <c r="L134" s="121"/>
      <c r="M134" s="122"/>
      <c r="N134" s="130"/>
      <c r="O134" s="122"/>
      <c r="P134" s="121"/>
    </row>
    <row r="135" spans="1:16" ht="16.5" customHeight="1">
      <c r="A135" s="177" t="s">
        <v>72</v>
      </c>
      <c r="J135" s="131">
        <f>SUM(J132:J134)</f>
        <v>549791231</v>
      </c>
      <c r="K135" s="122"/>
      <c r="L135" s="123">
        <f>SUM(L132:L133)</f>
        <v>90560079</v>
      </c>
      <c r="M135" s="122"/>
      <c r="N135" s="131">
        <f>SUM(N132:N134)</f>
        <v>521522840</v>
      </c>
      <c r="O135" s="122"/>
      <c r="P135" s="123">
        <f>SUM(P132:P133)</f>
        <v>85195154</v>
      </c>
    </row>
    <row r="136" spans="1:16" ht="16.5" customHeight="1">
      <c r="A136" s="14"/>
      <c r="E136" s="176"/>
      <c r="J136" s="130"/>
      <c r="K136" s="122"/>
      <c r="L136" s="121"/>
      <c r="M136" s="122"/>
      <c r="N136" s="130"/>
      <c r="O136" s="122"/>
      <c r="P136" s="121"/>
    </row>
    <row r="137" spans="1:16" ht="16.5" customHeight="1" thickBot="1">
      <c r="A137" s="177" t="s">
        <v>73</v>
      </c>
      <c r="J137" s="134">
        <f>SUM(J80,J135)</f>
        <v>649617010</v>
      </c>
      <c r="K137" s="122"/>
      <c r="L137" s="126">
        <f>SUM(L80,L135)</f>
        <v>183216265</v>
      </c>
      <c r="M137" s="122"/>
      <c r="N137" s="134">
        <f>SUM(N80,N135)</f>
        <v>581926295</v>
      </c>
      <c r="O137" s="122"/>
      <c r="P137" s="126">
        <f>SUM(P80,P135)</f>
        <v>152712412</v>
      </c>
    </row>
    <row r="138" spans="1:16" ht="16.5" customHeight="1" thickTop="1">
      <c r="A138" s="1"/>
      <c r="J138" s="174"/>
      <c r="L138" s="174"/>
      <c r="M138" s="174"/>
      <c r="O138" s="174"/>
    </row>
    <row r="139" spans="1:16" ht="16.5" customHeight="1">
      <c r="A139" s="1"/>
      <c r="J139" s="174"/>
      <c r="L139" s="174"/>
      <c r="M139" s="174"/>
      <c r="O139" s="174"/>
    </row>
    <row r="140" spans="1:16" ht="16.5" customHeight="1">
      <c r="A140" s="1"/>
      <c r="J140" s="174"/>
      <c r="L140" s="174"/>
      <c r="M140" s="174"/>
      <c r="O140" s="174"/>
    </row>
    <row r="141" spans="1:16" ht="16.5" customHeight="1">
      <c r="A141" s="1"/>
      <c r="J141" s="174"/>
      <c r="L141" s="174"/>
      <c r="M141" s="174"/>
      <c r="O141" s="174"/>
    </row>
    <row r="142" spans="1:16" ht="10.5" customHeight="1">
      <c r="A142" s="1"/>
      <c r="J142" s="174"/>
      <c r="L142" s="174"/>
      <c r="M142" s="174"/>
      <c r="O142" s="174"/>
    </row>
    <row r="143" spans="1:16" s="14" customFormat="1" ht="16.5" customHeight="1">
      <c r="A143" s="1"/>
      <c r="B143" s="60"/>
      <c r="C143" s="60"/>
      <c r="D143" s="60"/>
      <c r="E143" s="60"/>
      <c r="F143" s="60"/>
      <c r="G143" s="60"/>
      <c r="H143" s="78"/>
      <c r="I143" s="78"/>
      <c r="J143" s="174"/>
      <c r="K143" s="175"/>
      <c r="L143" s="174"/>
      <c r="M143" s="175"/>
      <c r="N143" s="174"/>
      <c r="O143" s="175"/>
      <c r="P143" s="174"/>
    </row>
    <row r="144" spans="1:16" s="61" customFormat="1" ht="21.95" customHeight="1">
      <c r="A144" s="60" t="s">
        <v>97</v>
      </c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</row>
    <row r="145" spans="1:16" s="61" customFormat="1" ht="16.5" customHeight="1">
      <c r="A145" s="61" t="s">
        <v>141</v>
      </c>
    </row>
    <row r="146" spans="1:16" ht="16.5" customHeight="1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</row>
    <row r="147" spans="1:16" ht="16.5" customHeight="1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</row>
    <row r="148" spans="1:16" ht="21.95" customHeight="1">
      <c r="A148" s="180" t="str">
        <f>A99</f>
        <v>The accompanying notes are an integral part of these consolidated and separate financial statements.</v>
      </c>
      <c r="B148" s="180"/>
      <c r="C148" s="180"/>
      <c r="D148" s="180"/>
      <c r="E148" s="180"/>
      <c r="F148" s="180"/>
      <c r="G148" s="180"/>
      <c r="H148" s="180"/>
      <c r="I148" s="180"/>
      <c r="J148" s="181"/>
      <c r="K148" s="181"/>
      <c r="L148" s="181"/>
      <c r="M148" s="181"/>
      <c r="N148" s="181"/>
      <c r="O148" s="181"/>
      <c r="P148" s="181"/>
    </row>
  </sheetData>
  <mergeCells count="14">
    <mergeCell ref="J105:L105"/>
    <mergeCell ref="N105:P105"/>
    <mergeCell ref="J106:L106"/>
    <mergeCell ref="N106:P106"/>
    <mergeCell ref="A1:P1"/>
    <mergeCell ref="J6:L6"/>
    <mergeCell ref="N6:P6"/>
    <mergeCell ref="J7:L7"/>
    <mergeCell ref="N7:P7"/>
    <mergeCell ref="J56:L56"/>
    <mergeCell ref="N56:P56"/>
    <mergeCell ref="J57:L57"/>
    <mergeCell ref="N57:P57"/>
    <mergeCell ref="A65:G65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rowBreaks count="2" manualBreakCount="2">
    <brk id="50" max="16383" man="1"/>
    <brk id="9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0"/>
  <sheetViews>
    <sheetView zoomScaleNormal="100" zoomScaleSheetLayoutView="85" workbookViewId="0">
      <selection activeCell="N54" sqref="N54"/>
    </sheetView>
  </sheetViews>
  <sheetFormatPr defaultColWidth="9.140625" defaultRowHeight="16.5" customHeight="1"/>
  <cols>
    <col min="1" max="6" width="1.7109375" style="61" customWidth="1"/>
    <col min="7" max="7" width="30" style="61" customWidth="1"/>
    <col min="8" max="8" width="5.7109375" style="79" customWidth="1"/>
    <col min="9" max="9" width="0.85546875" style="79" customWidth="1"/>
    <col min="10" max="10" width="12.140625" style="79" customWidth="1"/>
    <col min="11" max="11" width="0.85546875" style="79" customWidth="1"/>
    <col min="12" max="12" width="12.140625" style="79" customWidth="1"/>
    <col min="13" max="13" width="0.85546875" style="79" customWidth="1"/>
    <col min="14" max="14" width="12.140625" style="41" customWidth="1"/>
    <col min="15" max="15" width="0.85546875" style="42" customWidth="1"/>
    <col min="16" max="16" width="12.140625" style="41" customWidth="1"/>
    <col min="17" max="16384" width="9.140625" style="61"/>
  </cols>
  <sheetData>
    <row r="1" spans="1:16" ht="16.5" customHeight="1">
      <c r="A1" s="201" t="s">
        <v>110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</row>
    <row r="2" spans="1:16" ht="16.5" customHeight="1">
      <c r="A2" s="21" t="s">
        <v>54</v>
      </c>
      <c r="B2" s="18"/>
      <c r="C2" s="18"/>
      <c r="D2" s="18"/>
      <c r="E2" s="18"/>
      <c r="F2" s="18"/>
      <c r="G2" s="18"/>
      <c r="H2" s="187"/>
      <c r="I2" s="187"/>
      <c r="J2" s="187"/>
      <c r="K2" s="187"/>
      <c r="L2" s="187"/>
      <c r="M2" s="187"/>
      <c r="N2" s="19"/>
      <c r="O2" s="20"/>
      <c r="P2" s="19"/>
    </row>
    <row r="3" spans="1:16" ht="16.5" customHeight="1">
      <c r="A3" s="22" t="s">
        <v>136</v>
      </c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N3" s="25"/>
      <c r="O3" s="26"/>
      <c r="P3" s="25"/>
    </row>
    <row r="4" spans="1:16" ht="16.5" customHeight="1">
      <c r="A4" s="27"/>
      <c r="B4" s="21"/>
      <c r="C4" s="21"/>
      <c r="D4" s="21"/>
      <c r="E4" s="21"/>
      <c r="F4" s="21"/>
      <c r="G4" s="21"/>
      <c r="H4" s="193"/>
      <c r="I4" s="193"/>
      <c r="J4" s="193"/>
      <c r="K4" s="193"/>
      <c r="L4" s="193"/>
      <c r="M4" s="193"/>
      <c r="N4" s="28"/>
      <c r="O4" s="29"/>
      <c r="P4" s="28"/>
    </row>
    <row r="5" spans="1:16" ht="16.5" customHeight="1">
      <c r="A5" s="27"/>
      <c r="B5" s="21"/>
      <c r="C5" s="21"/>
      <c r="D5" s="21"/>
      <c r="E5" s="21"/>
      <c r="F5" s="21"/>
      <c r="G5" s="21"/>
      <c r="H5" s="193"/>
      <c r="I5" s="193"/>
      <c r="J5" s="193"/>
      <c r="K5" s="193"/>
      <c r="L5" s="193"/>
      <c r="M5" s="193"/>
      <c r="N5" s="28"/>
      <c r="O5" s="29"/>
      <c r="P5" s="28"/>
    </row>
    <row r="6" spans="1:16" ht="16.5" customHeight="1">
      <c r="A6" s="27"/>
      <c r="B6" s="21"/>
      <c r="C6" s="21"/>
      <c r="D6" s="21"/>
      <c r="E6" s="21"/>
      <c r="F6" s="21"/>
      <c r="G6" s="21"/>
      <c r="H6" s="193"/>
      <c r="I6" s="193"/>
      <c r="J6" s="203" t="s">
        <v>77</v>
      </c>
      <c r="K6" s="203"/>
      <c r="L6" s="203"/>
      <c r="M6" s="193"/>
      <c r="N6" s="202" t="s">
        <v>87</v>
      </c>
      <c r="O6" s="202"/>
      <c r="P6" s="202"/>
    </row>
    <row r="7" spans="1:16" ht="16.5" customHeight="1">
      <c r="A7" s="1"/>
      <c r="B7" s="1"/>
      <c r="C7" s="1"/>
      <c r="D7" s="1"/>
      <c r="E7" s="1"/>
      <c r="F7" s="1"/>
      <c r="G7" s="1"/>
      <c r="H7" s="2"/>
      <c r="I7" s="2"/>
      <c r="J7" s="198" t="s">
        <v>76</v>
      </c>
      <c r="K7" s="198"/>
      <c r="L7" s="198"/>
      <c r="M7" s="30"/>
      <c r="N7" s="198" t="s">
        <v>76</v>
      </c>
      <c r="O7" s="198"/>
      <c r="P7" s="198"/>
    </row>
    <row r="8" spans="1:16" ht="16.5" customHeight="1">
      <c r="A8" s="18"/>
      <c r="B8" s="18"/>
      <c r="C8" s="18"/>
      <c r="D8" s="18"/>
      <c r="E8" s="18"/>
      <c r="F8" s="18"/>
      <c r="G8" s="18"/>
      <c r="H8" s="61"/>
      <c r="I8" s="187"/>
      <c r="J8" s="6" t="s">
        <v>135</v>
      </c>
      <c r="K8" s="7"/>
      <c r="L8" s="6" t="s">
        <v>108</v>
      </c>
      <c r="M8" s="5"/>
      <c r="N8" s="6" t="s">
        <v>135</v>
      </c>
      <c r="O8" s="7"/>
      <c r="P8" s="6" t="s">
        <v>108</v>
      </c>
    </row>
    <row r="9" spans="1:16" ht="16.5" customHeight="1">
      <c r="A9" s="18"/>
      <c r="B9" s="18"/>
      <c r="C9" s="18"/>
      <c r="D9" s="18"/>
      <c r="E9" s="18"/>
      <c r="F9" s="18"/>
      <c r="G9" s="18"/>
      <c r="H9" s="24" t="s">
        <v>0</v>
      </c>
      <c r="I9" s="187"/>
      <c r="J9" s="8" t="s">
        <v>59</v>
      </c>
      <c r="K9" s="61"/>
      <c r="L9" s="8" t="s">
        <v>59</v>
      </c>
      <c r="M9" s="61"/>
      <c r="N9" s="8" t="s">
        <v>59</v>
      </c>
      <c r="O9" s="61"/>
      <c r="P9" s="8" t="s">
        <v>59</v>
      </c>
    </row>
    <row r="10" spans="1:16" ht="12.95" customHeight="1">
      <c r="A10" s="18"/>
      <c r="B10" s="18"/>
      <c r="C10" s="18"/>
      <c r="D10" s="18"/>
      <c r="E10" s="18"/>
      <c r="F10" s="18"/>
      <c r="G10" s="18"/>
      <c r="H10" s="193"/>
      <c r="I10" s="187"/>
      <c r="J10" s="154"/>
      <c r="K10" s="187"/>
      <c r="L10" s="187"/>
      <c r="M10" s="187"/>
      <c r="N10" s="164"/>
      <c r="O10" s="31"/>
      <c r="P10" s="28"/>
    </row>
    <row r="11" spans="1:16" ht="16.5" customHeight="1">
      <c r="A11" s="61" t="s">
        <v>53</v>
      </c>
      <c r="B11" s="32"/>
      <c r="C11" s="32"/>
      <c r="D11" s="32"/>
      <c r="E11" s="32"/>
      <c r="F11" s="32"/>
      <c r="G11" s="32"/>
      <c r="I11" s="33"/>
      <c r="J11" s="139">
        <v>514999912</v>
      </c>
      <c r="K11" s="33"/>
      <c r="L11" s="35">
        <v>345526607</v>
      </c>
      <c r="M11" s="33"/>
      <c r="N11" s="139">
        <v>275898548</v>
      </c>
      <c r="O11" s="193"/>
      <c r="P11" s="35">
        <v>273427410</v>
      </c>
    </row>
    <row r="12" spans="1:16" ht="16.5" customHeight="1">
      <c r="A12" s="61" t="s">
        <v>83</v>
      </c>
      <c r="B12" s="32"/>
      <c r="C12" s="32"/>
      <c r="D12" s="32"/>
      <c r="E12" s="32"/>
      <c r="F12" s="32"/>
      <c r="G12" s="32"/>
      <c r="I12" s="33"/>
      <c r="J12" s="155">
        <v>-355369379</v>
      </c>
      <c r="K12" s="33"/>
      <c r="L12" s="36">
        <v>-228285470</v>
      </c>
      <c r="M12" s="33"/>
      <c r="N12" s="155">
        <v>-201563641</v>
      </c>
      <c r="O12" s="33"/>
      <c r="P12" s="36">
        <v>-181885291</v>
      </c>
    </row>
    <row r="13" spans="1:16" ht="12.95" customHeight="1">
      <c r="B13" s="32"/>
      <c r="C13" s="32"/>
      <c r="D13" s="32"/>
      <c r="E13" s="32"/>
      <c r="F13" s="32"/>
      <c r="G13" s="32"/>
      <c r="I13" s="33"/>
      <c r="J13" s="139"/>
      <c r="K13" s="33"/>
      <c r="L13" s="35"/>
      <c r="M13" s="33"/>
      <c r="N13" s="139"/>
      <c r="O13" s="193"/>
      <c r="P13" s="35"/>
    </row>
    <row r="14" spans="1:16" ht="16.5" customHeight="1">
      <c r="A14" s="18" t="s">
        <v>9</v>
      </c>
      <c r="B14" s="18"/>
      <c r="C14" s="18"/>
      <c r="D14" s="18"/>
      <c r="E14" s="18"/>
      <c r="F14" s="18"/>
      <c r="G14" s="18"/>
      <c r="H14" s="193"/>
      <c r="I14" s="187"/>
      <c r="J14" s="139">
        <f>SUM(J11,J12)</f>
        <v>159630533</v>
      </c>
      <c r="K14" s="193"/>
      <c r="L14" s="35">
        <f>SUM(L11,L12)</f>
        <v>117241137</v>
      </c>
      <c r="M14" s="193"/>
      <c r="N14" s="139">
        <f>SUM(N11,N12)</f>
        <v>74334907</v>
      </c>
      <c r="O14" s="193"/>
      <c r="P14" s="35">
        <f>SUM(P11,P12)</f>
        <v>91542119</v>
      </c>
    </row>
    <row r="15" spans="1:16" ht="16.5" customHeight="1">
      <c r="A15" s="61" t="s">
        <v>93</v>
      </c>
      <c r="B15" s="18"/>
      <c r="C15" s="18"/>
      <c r="D15" s="18"/>
      <c r="E15" s="18"/>
      <c r="F15" s="18"/>
      <c r="G15" s="18"/>
      <c r="H15" s="33">
        <v>31</v>
      </c>
      <c r="I15" s="187"/>
      <c r="J15" s="139">
        <v>0</v>
      </c>
      <c r="K15" s="193"/>
      <c r="L15" s="35">
        <v>0</v>
      </c>
      <c r="M15" s="193"/>
      <c r="N15" s="139">
        <v>41349369</v>
      </c>
      <c r="O15" s="193"/>
      <c r="P15" s="35">
        <v>9999900</v>
      </c>
    </row>
    <row r="16" spans="1:16" ht="16.5" customHeight="1">
      <c r="A16" s="61" t="s">
        <v>30</v>
      </c>
      <c r="B16" s="21"/>
      <c r="C16" s="32"/>
      <c r="D16" s="32"/>
      <c r="E16" s="32"/>
      <c r="F16" s="32"/>
      <c r="G16" s="32"/>
      <c r="H16" s="79">
        <v>26</v>
      </c>
      <c r="I16" s="33"/>
      <c r="J16" s="156">
        <v>690042</v>
      </c>
      <c r="K16" s="33"/>
      <c r="L16" s="39">
        <v>102905</v>
      </c>
      <c r="M16" s="33"/>
      <c r="N16" s="156">
        <v>2772252</v>
      </c>
      <c r="O16" s="33"/>
      <c r="P16" s="39">
        <v>1861544</v>
      </c>
    </row>
    <row r="17" spans="1:16" ht="16.5" customHeight="1">
      <c r="A17" s="40" t="s">
        <v>127</v>
      </c>
      <c r="B17" s="32"/>
      <c r="C17" s="32"/>
      <c r="D17" s="32"/>
      <c r="E17" s="32"/>
      <c r="F17" s="32"/>
      <c r="G17" s="32"/>
      <c r="I17" s="33"/>
      <c r="J17" s="139">
        <v>-6829745</v>
      </c>
      <c r="K17" s="33"/>
      <c r="L17" s="35">
        <v>-4591654</v>
      </c>
      <c r="M17" s="33"/>
      <c r="N17" s="139">
        <v>-6693503</v>
      </c>
      <c r="O17" s="33"/>
      <c r="P17" s="35">
        <v>-4298062</v>
      </c>
    </row>
    <row r="18" spans="1:16" ht="16.5" customHeight="1">
      <c r="A18" s="40" t="s">
        <v>14</v>
      </c>
      <c r="B18" s="32"/>
      <c r="C18" s="32"/>
      <c r="D18" s="32"/>
      <c r="E18" s="32"/>
      <c r="F18" s="32"/>
      <c r="G18" s="32"/>
      <c r="I18" s="33"/>
      <c r="J18" s="139">
        <v>-39917765</v>
      </c>
      <c r="K18" s="33"/>
      <c r="L18" s="35">
        <v>-26208412</v>
      </c>
      <c r="M18" s="33"/>
      <c r="N18" s="139">
        <v>-26856819</v>
      </c>
      <c r="O18" s="33"/>
      <c r="P18" s="35">
        <v>-24212084</v>
      </c>
    </row>
    <row r="19" spans="1:16" ht="16.5" customHeight="1">
      <c r="A19" s="61" t="s">
        <v>144</v>
      </c>
      <c r="B19" s="21"/>
      <c r="C19" s="32"/>
      <c r="D19" s="32"/>
      <c r="E19" s="32"/>
      <c r="F19" s="32"/>
      <c r="G19" s="32"/>
      <c r="H19" s="61"/>
      <c r="I19" s="61"/>
      <c r="J19" s="157"/>
      <c r="K19" s="61"/>
      <c r="L19" s="61"/>
      <c r="M19" s="61"/>
      <c r="N19" s="157"/>
      <c r="O19" s="61"/>
      <c r="P19" s="61"/>
    </row>
    <row r="20" spans="1:16" ht="16.5" customHeight="1">
      <c r="B20" s="32" t="s">
        <v>88</v>
      </c>
      <c r="C20" s="32"/>
      <c r="D20" s="32"/>
      <c r="E20" s="32"/>
      <c r="F20" s="32"/>
      <c r="G20" s="32"/>
      <c r="H20" s="79">
        <v>15</v>
      </c>
      <c r="I20" s="33"/>
      <c r="J20" s="156">
        <v>129857</v>
      </c>
      <c r="K20" s="33"/>
      <c r="L20" s="39">
        <v>88472</v>
      </c>
      <c r="M20" s="33"/>
      <c r="N20" s="156">
        <v>0</v>
      </c>
      <c r="O20" s="33"/>
      <c r="P20" s="39">
        <v>0</v>
      </c>
    </row>
    <row r="21" spans="1:16" s="32" customFormat="1" ht="16.5" customHeight="1">
      <c r="A21" s="32" t="s">
        <v>31</v>
      </c>
      <c r="B21" s="21"/>
      <c r="C21" s="21"/>
      <c r="H21" s="33">
        <v>27</v>
      </c>
      <c r="I21" s="33"/>
      <c r="J21" s="158">
        <v>-338795</v>
      </c>
      <c r="K21" s="33"/>
      <c r="L21" s="63">
        <v>-264660</v>
      </c>
      <c r="M21" s="33"/>
      <c r="N21" s="158">
        <v>-338795</v>
      </c>
      <c r="O21" s="33"/>
      <c r="P21" s="63">
        <v>-264660</v>
      </c>
    </row>
    <row r="22" spans="1:16" ht="12.95" customHeight="1">
      <c r="B22" s="32"/>
      <c r="C22" s="32"/>
      <c r="D22" s="32"/>
      <c r="E22" s="32"/>
      <c r="F22" s="32"/>
      <c r="G22" s="32"/>
      <c r="H22" s="33"/>
      <c r="I22" s="33"/>
      <c r="J22" s="159"/>
      <c r="K22" s="33"/>
      <c r="L22" s="38"/>
      <c r="M22" s="33"/>
      <c r="N22" s="159"/>
      <c r="O22" s="33"/>
      <c r="P22" s="38"/>
    </row>
    <row r="23" spans="1:16" ht="16.5" customHeight="1">
      <c r="A23" s="18" t="s">
        <v>39</v>
      </c>
      <c r="B23" s="32"/>
      <c r="C23" s="32"/>
      <c r="D23" s="32"/>
      <c r="E23" s="32"/>
      <c r="F23" s="32"/>
      <c r="G23" s="32"/>
      <c r="I23" s="33"/>
      <c r="J23" s="160">
        <f>SUM(J14:J21)</f>
        <v>113364127</v>
      </c>
      <c r="K23" s="33"/>
      <c r="L23" s="41">
        <f>SUM(L14:L21)</f>
        <v>86367788</v>
      </c>
      <c r="M23" s="33"/>
      <c r="N23" s="160">
        <f>SUM(N14:N21)</f>
        <v>84567411</v>
      </c>
      <c r="O23" s="33"/>
      <c r="P23" s="41">
        <f>SUM(P14:P21)</f>
        <v>74628757</v>
      </c>
    </row>
    <row r="24" spans="1:16" ht="16.5" customHeight="1">
      <c r="A24" s="61" t="s">
        <v>90</v>
      </c>
      <c r="B24" s="32"/>
      <c r="C24" s="32"/>
      <c r="D24" s="32"/>
      <c r="E24" s="32"/>
      <c r="F24" s="32"/>
      <c r="G24" s="40"/>
      <c r="H24" s="79">
        <v>29</v>
      </c>
      <c r="I24" s="33"/>
      <c r="J24" s="155">
        <v>-14616601</v>
      </c>
      <c r="K24" s="33"/>
      <c r="L24" s="36">
        <v>-14002368</v>
      </c>
      <c r="M24" s="33"/>
      <c r="N24" s="155">
        <v>-8723982</v>
      </c>
      <c r="O24" s="33"/>
      <c r="P24" s="36">
        <v>-12998851</v>
      </c>
    </row>
    <row r="25" spans="1:16" ht="12.95" customHeight="1">
      <c r="A25" s="18"/>
      <c r="B25" s="18"/>
      <c r="C25" s="18"/>
      <c r="D25" s="18"/>
      <c r="E25" s="18"/>
      <c r="F25" s="18"/>
      <c r="G25" s="18"/>
      <c r="H25" s="193"/>
      <c r="I25" s="187"/>
      <c r="J25" s="139"/>
      <c r="K25" s="187"/>
      <c r="L25" s="35"/>
      <c r="M25" s="187"/>
      <c r="N25" s="139"/>
      <c r="O25" s="187"/>
      <c r="P25" s="35"/>
    </row>
    <row r="26" spans="1:16" ht="16.5" customHeight="1" thickBot="1">
      <c r="A26" s="18" t="s">
        <v>57</v>
      </c>
      <c r="B26" s="32"/>
      <c r="C26" s="32"/>
      <c r="D26" s="32"/>
      <c r="E26" s="32"/>
      <c r="F26" s="32"/>
      <c r="G26" s="32"/>
      <c r="I26" s="33"/>
      <c r="J26" s="161">
        <f>SUM(J23:J24)</f>
        <v>98747526</v>
      </c>
      <c r="K26" s="33"/>
      <c r="L26" s="17">
        <f>SUM(L23:L24)</f>
        <v>72365420</v>
      </c>
      <c r="M26" s="33"/>
      <c r="N26" s="161">
        <f>SUM(N23:N24)</f>
        <v>75843429</v>
      </c>
      <c r="O26" s="33"/>
      <c r="P26" s="17">
        <f>SUM(P23:P24)</f>
        <v>61629906</v>
      </c>
    </row>
    <row r="27" spans="1:16" ht="12.95" customHeight="1" thickTop="1">
      <c r="B27" s="32"/>
      <c r="C27" s="32"/>
      <c r="D27" s="32"/>
      <c r="E27" s="32"/>
      <c r="F27" s="32"/>
      <c r="G27" s="32"/>
      <c r="I27" s="33"/>
      <c r="J27" s="139"/>
      <c r="K27" s="33"/>
      <c r="L27" s="35"/>
      <c r="M27" s="33"/>
      <c r="N27" s="139"/>
      <c r="O27" s="33"/>
      <c r="P27" s="35"/>
    </row>
    <row r="28" spans="1:16" ht="16.5" customHeight="1" thickBot="1">
      <c r="A28" s="18" t="s">
        <v>7</v>
      </c>
      <c r="B28" s="32"/>
      <c r="C28" s="32"/>
      <c r="D28" s="32"/>
      <c r="E28" s="32"/>
      <c r="F28" s="32"/>
      <c r="G28" s="32"/>
      <c r="I28" s="33"/>
      <c r="J28" s="161">
        <f>J26</f>
        <v>98747526</v>
      </c>
      <c r="K28" s="33"/>
      <c r="L28" s="17">
        <f>L26</f>
        <v>72365420</v>
      </c>
      <c r="M28" s="33"/>
      <c r="N28" s="161">
        <f>N26</f>
        <v>75843429</v>
      </c>
      <c r="O28" s="33"/>
      <c r="P28" s="17">
        <f>P26</f>
        <v>61629906</v>
      </c>
    </row>
    <row r="29" spans="1:16" ht="12.95" customHeight="1" thickTop="1">
      <c r="B29" s="32"/>
      <c r="C29" s="32"/>
      <c r="D29" s="32"/>
      <c r="E29" s="32"/>
      <c r="F29" s="32"/>
      <c r="G29" s="32"/>
      <c r="I29" s="33"/>
      <c r="J29" s="139"/>
      <c r="K29" s="33"/>
      <c r="L29" s="35"/>
      <c r="M29" s="33"/>
      <c r="N29" s="139"/>
      <c r="O29" s="33"/>
      <c r="P29" s="35"/>
    </row>
    <row r="30" spans="1:16" ht="16.5" customHeight="1">
      <c r="A30" s="18" t="s">
        <v>170</v>
      </c>
      <c r="B30" s="32"/>
      <c r="C30" s="32"/>
      <c r="D30" s="32"/>
      <c r="E30" s="32"/>
      <c r="F30" s="32"/>
      <c r="G30" s="32"/>
      <c r="I30" s="33"/>
      <c r="J30" s="139"/>
      <c r="K30" s="33"/>
      <c r="L30" s="35"/>
      <c r="M30" s="33"/>
      <c r="N30" s="139"/>
      <c r="O30" s="33"/>
      <c r="P30" s="35"/>
    </row>
    <row r="31" spans="1:16" ht="16.5" customHeight="1">
      <c r="A31" s="18"/>
      <c r="B31" s="18" t="s">
        <v>171</v>
      </c>
      <c r="C31" s="18"/>
      <c r="F31" s="32"/>
      <c r="G31" s="32"/>
      <c r="H31" s="33"/>
      <c r="I31" s="33"/>
      <c r="J31" s="159"/>
      <c r="K31" s="38"/>
      <c r="L31" s="38"/>
      <c r="M31" s="38"/>
      <c r="N31" s="159"/>
      <c r="O31" s="38"/>
      <c r="P31" s="38"/>
    </row>
    <row r="32" spans="1:16" ht="16.5" customHeight="1">
      <c r="A32" s="61" t="s">
        <v>74</v>
      </c>
      <c r="B32" s="32"/>
      <c r="C32" s="32"/>
      <c r="D32" s="32"/>
      <c r="E32" s="32"/>
      <c r="F32" s="32"/>
      <c r="G32" s="32"/>
      <c r="H32" s="33"/>
      <c r="I32" s="33"/>
      <c r="J32" s="156">
        <v>98746679</v>
      </c>
      <c r="K32" s="33"/>
      <c r="L32" s="39">
        <v>72365133</v>
      </c>
      <c r="M32" s="33"/>
      <c r="N32" s="156">
        <v>75843429</v>
      </c>
      <c r="O32" s="44"/>
      <c r="P32" s="39">
        <v>61629906</v>
      </c>
    </row>
    <row r="33" spans="1:16" ht="16.5" customHeight="1">
      <c r="A33" s="61" t="s">
        <v>41</v>
      </c>
      <c r="B33" s="32"/>
      <c r="C33" s="32"/>
      <c r="D33" s="32"/>
      <c r="E33" s="32"/>
      <c r="F33" s="32"/>
      <c r="G33" s="32"/>
      <c r="H33" s="33"/>
      <c r="I33" s="33"/>
      <c r="J33" s="142">
        <v>847</v>
      </c>
      <c r="K33" s="33"/>
      <c r="L33" s="43">
        <v>287</v>
      </c>
      <c r="M33" s="33"/>
      <c r="N33" s="142">
        <v>0</v>
      </c>
      <c r="O33" s="44"/>
      <c r="P33" s="43">
        <v>0</v>
      </c>
    </row>
    <row r="34" spans="1:16" ht="12.95" customHeight="1">
      <c r="B34" s="32"/>
      <c r="C34" s="32"/>
      <c r="D34" s="32"/>
      <c r="E34" s="32"/>
      <c r="F34" s="32"/>
      <c r="G34" s="32"/>
      <c r="H34" s="33"/>
      <c r="I34" s="33"/>
      <c r="J34" s="156"/>
      <c r="K34" s="33"/>
      <c r="L34" s="39"/>
      <c r="M34" s="33"/>
      <c r="N34" s="156"/>
      <c r="O34" s="44"/>
      <c r="P34" s="39"/>
    </row>
    <row r="35" spans="1:16" ht="16.5" customHeight="1" thickBot="1">
      <c r="A35" s="18"/>
      <c r="B35" s="32"/>
      <c r="C35" s="32"/>
      <c r="D35" s="32"/>
      <c r="E35" s="32"/>
      <c r="F35" s="32"/>
      <c r="G35" s="32"/>
      <c r="H35" s="33"/>
      <c r="I35" s="33"/>
      <c r="J35" s="162">
        <f>SUM(J32:J33)</f>
        <v>98747526</v>
      </c>
      <c r="K35" s="33"/>
      <c r="L35" s="49">
        <f>SUM(L32:L33)</f>
        <v>72365420</v>
      </c>
      <c r="M35" s="33"/>
      <c r="N35" s="162">
        <f>SUM(N32:N33)</f>
        <v>75843429</v>
      </c>
      <c r="O35" s="44"/>
      <c r="P35" s="49">
        <f>SUM(P32:P33)</f>
        <v>61629906</v>
      </c>
    </row>
    <row r="36" spans="1:16" ht="12.95" customHeight="1" thickTop="1">
      <c r="A36" s="18"/>
      <c r="B36" s="18"/>
      <c r="C36" s="18"/>
      <c r="D36" s="18"/>
      <c r="E36" s="18"/>
      <c r="F36" s="18"/>
      <c r="G36" s="18"/>
      <c r="H36" s="193"/>
      <c r="I36" s="187"/>
      <c r="J36" s="139"/>
      <c r="K36" s="193"/>
      <c r="L36" s="35"/>
      <c r="M36" s="193"/>
      <c r="N36" s="139"/>
      <c r="O36" s="193"/>
      <c r="P36" s="35"/>
    </row>
    <row r="37" spans="1:16" ht="16.5" customHeight="1">
      <c r="A37" s="18" t="s">
        <v>167</v>
      </c>
      <c r="B37" s="32"/>
      <c r="C37" s="32"/>
      <c r="D37" s="32"/>
      <c r="E37" s="32"/>
      <c r="F37" s="32"/>
      <c r="G37" s="32"/>
      <c r="H37" s="33"/>
      <c r="I37" s="33"/>
      <c r="J37" s="159"/>
      <c r="K37" s="33"/>
      <c r="L37" s="38"/>
      <c r="M37" s="33"/>
      <c r="N37" s="159"/>
      <c r="O37" s="33"/>
      <c r="P37" s="38"/>
    </row>
    <row r="38" spans="1:16" ht="6" customHeight="1">
      <c r="A38" s="18"/>
      <c r="B38" s="32"/>
      <c r="C38" s="32"/>
      <c r="D38" s="32"/>
      <c r="E38" s="32"/>
      <c r="F38" s="32"/>
      <c r="G38" s="32"/>
      <c r="H38" s="33"/>
      <c r="I38" s="33"/>
      <c r="J38" s="159"/>
      <c r="K38" s="33"/>
      <c r="L38" s="38"/>
      <c r="M38" s="33"/>
      <c r="N38" s="159"/>
      <c r="O38" s="33"/>
      <c r="P38" s="38"/>
    </row>
    <row r="39" spans="1:16" ht="16.5" customHeight="1" thickBot="1">
      <c r="A39" s="61" t="s">
        <v>32</v>
      </c>
      <c r="B39" s="32"/>
      <c r="C39" s="32"/>
      <c r="D39" s="32"/>
      <c r="E39" s="32"/>
      <c r="F39" s="32"/>
      <c r="G39" s="32"/>
      <c r="H39" s="33">
        <v>30</v>
      </c>
      <c r="I39" s="33"/>
      <c r="J39" s="163">
        <v>0.68</v>
      </c>
      <c r="K39" s="33"/>
      <c r="L39" s="50">
        <v>0.6</v>
      </c>
      <c r="M39" s="33"/>
      <c r="N39" s="163">
        <v>0.52</v>
      </c>
      <c r="O39" s="33"/>
      <c r="P39" s="50">
        <v>0.51</v>
      </c>
    </row>
    <row r="40" spans="1:16" ht="16.5" customHeight="1" thickTop="1">
      <c r="B40" s="32"/>
      <c r="C40" s="32"/>
      <c r="D40" s="32"/>
      <c r="E40" s="32"/>
      <c r="F40" s="32"/>
      <c r="G40" s="32"/>
      <c r="H40" s="33"/>
      <c r="I40" s="33"/>
      <c r="J40" s="39"/>
      <c r="K40" s="33"/>
      <c r="L40" s="39"/>
      <c r="M40" s="44"/>
      <c r="N40" s="39"/>
      <c r="O40" s="16"/>
      <c r="P40" s="39"/>
    </row>
    <row r="41" spans="1:16" ht="16.5" customHeight="1">
      <c r="B41" s="32"/>
      <c r="C41" s="32"/>
      <c r="D41" s="32"/>
      <c r="E41" s="32"/>
      <c r="F41" s="32"/>
      <c r="G41" s="32"/>
      <c r="H41" s="33"/>
      <c r="I41" s="33"/>
      <c r="J41" s="39"/>
      <c r="K41" s="33"/>
      <c r="L41" s="39"/>
      <c r="M41" s="44"/>
      <c r="N41" s="39"/>
      <c r="O41" s="16"/>
      <c r="P41" s="39"/>
    </row>
    <row r="42" spans="1:16" ht="16.5" customHeight="1">
      <c r="B42" s="32"/>
      <c r="C42" s="32"/>
      <c r="D42" s="32"/>
      <c r="E42" s="32"/>
      <c r="F42" s="32"/>
      <c r="G42" s="32"/>
      <c r="H42" s="33"/>
      <c r="I42" s="33"/>
      <c r="J42" s="39"/>
      <c r="K42" s="33"/>
      <c r="L42" s="39"/>
      <c r="M42" s="44"/>
      <c r="N42" s="39"/>
      <c r="O42" s="16"/>
      <c r="P42" s="39"/>
    </row>
    <row r="43" spans="1:16" ht="16.5" customHeight="1">
      <c r="B43" s="32"/>
      <c r="C43" s="32"/>
      <c r="D43" s="32"/>
      <c r="E43" s="32"/>
      <c r="F43" s="32"/>
      <c r="G43" s="32"/>
      <c r="H43" s="33"/>
      <c r="I43" s="33"/>
      <c r="J43" s="39"/>
      <c r="K43" s="33"/>
      <c r="L43" s="39"/>
      <c r="M43" s="44"/>
      <c r="N43" s="39"/>
      <c r="O43" s="16"/>
      <c r="P43" s="39"/>
    </row>
    <row r="44" spans="1:16" ht="16.5" customHeight="1">
      <c r="B44" s="32"/>
      <c r="C44" s="32"/>
      <c r="D44" s="32"/>
      <c r="E44" s="32"/>
      <c r="F44" s="32"/>
      <c r="G44" s="32"/>
      <c r="H44" s="33"/>
      <c r="I44" s="33"/>
      <c r="J44" s="39"/>
      <c r="K44" s="33"/>
      <c r="L44" s="39"/>
      <c r="M44" s="44"/>
      <c r="N44" s="39"/>
      <c r="O44" s="16"/>
      <c r="P44" s="39"/>
    </row>
    <row r="45" spans="1:16" ht="21.75" customHeight="1">
      <c r="B45" s="21"/>
      <c r="C45" s="32"/>
      <c r="D45" s="32"/>
      <c r="E45" s="32"/>
      <c r="F45" s="32"/>
      <c r="G45" s="32"/>
      <c r="I45" s="33"/>
      <c r="J45" s="35"/>
      <c r="K45" s="33"/>
      <c r="L45" s="35"/>
      <c r="M45" s="33"/>
      <c r="N45" s="35"/>
      <c r="O45" s="34"/>
      <c r="P45" s="35"/>
    </row>
    <row r="46" spans="1:16" ht="16.5" customHeight="1">
      <c r="B46" s="21"/>
      <c r="C46" s="32"/>
      <c r="D46" s="32"/>
      <c r="E46" s="32"/>
      <c r="F46" s="32"/>
      <c r="G46" s="32"/>
      <c r="I46" s="33"/>
      <c r="J46" s="165"/>
      <c r="K46" s="33"/>
      <c r="L46" s="35"/>
      <c r="M46" s="33"/>
      <c r="N46" s="35"/>
      <c r="O46" s="34"/>
      <c r="P46" s="35"/>
    </row>
    <row r="47" spans="1:16" s="14" customFormat="1" ht="16.5" customHeight="1">
      <c r="A47" s="60" t="s">
        <v>97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</row>
    <row r="48" spans="1:16" ht="16.5" customHeight="1">
      <c r="A48" s="61" t="s">
        <v>98</v>
      </c>
      <c r="H48" s="61"/>
      <c r="I48" s="61"/>
      <c r="J48" s="61"/>
      <c r="K48" s="61"/>
      <c r="L48" s="61"/>
      <c r="M48" s="61"/>
      <c r="N48" s="61"/>
      <c r="O48" s="61"/>
      <c r="P48" s="61"/>
    </row>
    <row r="49" spans="1:16" ht="16.5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</row>
    <row r="50" spans="1:16" ht="16.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</row>
    <row r="51" spans="1:16" ht="21.95" customHeight="1">
      <c r="A51" s="45" t="str">
        <f>'5-7'!A50</f>
        <v>The accompanying notes are an integral part of these consolidated and separate financial statements.</v>
      </c>
      <c r="B51" s="45"/>
      <c r="C51" s="45"/>
      <c r="D51" s="45"/>
      <c r="E51" s="45"/>
      <c r="F51" s="45"/>
      <c r="G51" s="45"/>
      <c r="H51" s="46"/>
      <c r="I51" s="46"/>
      <c r="J51" s="47"/>
      <c r="K51" s="46"/>
      <c r="L51" s="47"/>
      <c r="M51" s="46"/>
      <c r="N51" s="47"/>
      <c r="O51" s="48"/>
      <c r="P51" s="47"/>
    </row>
    <row r="53" spans="1:16" ht="16.5" customHeight="1">
      <c r="H53" s="61"/>
      <c r="I53" s="61"/>
      <c r="J53" s="61"/>
      <c r="K53" s="61"/>
      <c r="L53" s="61"/>
      <c r="M53" s="61"/>
      <c r="N53" s="61"/>
      <c r="O53" s="61"/>
      <c r="P53" s="61"/>
    </row>
    <row r="54" spans="1:16" ht="16.5" customHeight="1">
      <c r="H54" s="61"/>
      <c r="I54" s="61"/>
      <c r="J54" s="61"/>
      <c r="K54" s="61"/>
      <c r="L54" s="61"/>
      <c r="M54" s="61"/>
      <c r="N54" s="61"/>
      <c r="O54" s="61"/>
      <c r="P54" s="61"/>
    </row>
    <row r="55" spans="1:16" ht="16.5" customHeight="1">
      <c r="H55" s="61"/>
      <c r="I55" s="61"/>
      <c r="J55" s="61"/>
      <c r="K55" s="61"/>
      <c r="L55" s="61"/>
      <c r="M55" s="61"/>
      <c r="N55" s="61"/>
      <c r="O55" s="61"/>
      <c r="P55" s="61"/>
    </row>
    <row r="56" spans="1:16" ht="16.5" customHeight="1">
      <c r="H56" s="61"/>
      <c r="I56" s="61"/>
      <c r="J56" s="61"/>
      <c r="K56" s="61"/>
      <c r="L56" s="61"/>
      <c r="M56" s="61"/>
      <c r="N56" s="61"/>
      <c r="O56" s="61"/>
      <c r="P56" s="61"/>
    </row>
    <row r="57" spans="1:16" ht="16.5" customHeight="1">
      <c r="H57" s="61"/>
      <c r="I57" s="61"/>
      <c r="J57" s="61"/>
      <c r="K57" s="61"/>
      <c r="L57" s="61"/>
      <c r="M57" s="61"/>
      <c r="N57" s="61"/>
      <c r="O57" s="61"/>
      <c r="P57" s="61"/>
    </row>
    <row r="58" spans="1:16" ht="16.5" customHeight="1">
      <c r="H58" s="61"/>
      <c r="I58" s="61"/>
      <c r="J58" s="61"/>
      <c r="K58" s="61"/>
      <c r="L58" s="61"/>
      <c r="M58" s="61"/>
      <c r="N58" s="61"/>
      <c r="O58" s="61"/>
      <c r="P58" s="61"/>
    </row>
    <row r="59" spans="1:16" ht="16.5" customHeight="1">
      <c r="H59" s="61"/>
      <c r="I59" s="61"/>
      <c r="J59" s="61"/>
      <c r="K59" s="61"/>
      <c r="L59" s="61"/>
      <c r="M59" s="61"/>
      <c r="N59" s="61"/>
      <c r="O59" s="61"/>
      <c r="P59" s="61"/>
    </row>
    <row r="60" spans="1:16" ht="16.5" customHeight="1">
      <c r="H60" s="61"/>
      <c r="I60" s="61"/>
      <c r="J60" s="61"/>
      <c r="K60" s="61"/>
      <c r="L60" s="61"/>
      <c r="M60" s="61"/>
      <c r="N60" s="61"/>
      <c r="O60" s="61"/>
      <c r="P60" s="61"/>
    </row>
    <row r="61" spans="1:16" ht="16.5" customHeight="1">
      <c r="H61" s="61"/>
      <c r="I61" s="61"/>
      <c r="J61" s="61"/>
      <c r="K61" s="61"/>
      <c r="L61" s="61"/>
      <c r="M61" s="61"/>
      <c r="N61" s="61"/>
      <c r="O61" s="61"/>
      <c r="P61" s="61"/>
    </row>
    <row r="62" spans="1:16" ht="16.5" customHeight="1">
      <c r="H62" s="61"/>
      <c r="I62" s="61"/>
      <c r="J62" s="61"/>
      <c r="K62" s="61"/>
      <c r="L62" s="61"/>
      <c r="M62" s="61"/>
      <c r="N62" s="61"/>
      <c r="O62" s="61"/>
      <c r="P62" s="61"/>
    </row>
    <row r="63" spans="1:16" ht="16.5" customHeight="1">
      <c r="H63" s="61"/>
      <c r="I63" s="61"/>
      <c r="J63" s="61"/>
      <c r="K63" s="61"/>
      <c r="L63" s="61"/>
      <c r="M63" s="61"/>
      <c r="N63" s="61"/>
      <c r="O63" s="61"/>
      <c r="P63" s="61"/>
    </row>
    <row r="64" spans="1:16" ht="16.5" customHeight="1">
      <c r="H64" s="61"/>
      <c r="I64" s="61"/>
      <c r="J64" s="61"/>
      <c r="K64" s="61"/>
      <c r="L64" s="61"/>
      <c r="M64" s="61"/>
      <c r="N64" s="61"/>
      <c r="O64" s="61"/>
      <c r="P64" s="61"/>
    </row>
    <row r="65" spans="8:16" ht="16.5" customHeight="1">
      <c r="H65" s="61"/>
      <c r="I65" s="61"/>
      <c r="J65" s="61"/>
      <c r="K65" s="61"/>
      <c r="L65" s="61"/>
      <c r="M65" s="61"/>
      <c r="N65" s="61"/>
      <c r="O65" s="61"/>
      <c r="P65" s="61"/>
    </row>
    <row r="66" spans="8:16" ht="16.5" customHeight="1">
      <c r="H66" s="61"/>
      <c r="I66" s="61"/>
      <c r="J66" s="61"/>
      <c r="K66" s="61"/>
      <c r="L66" s="61"/>
      <c r="M66" s="61"/>
      <c r="N66" s="61"/>
      <c r="O66" s="61"/>
      <c r="P66" s="61"/>
    </row>
    <row r="67" spans="8:16" ht="16.5" customHeight="1">
      <c r="H67" s="61"/>
      <c r="I67" s="61"/>
      <c r="J67" s="61"/>
      <c r="K67" s="61"/>
      <c r="L67" s="61"/>
      <c r="M67" s="61"/>
      <c r="N67" s="61"/>
      <c r="O67" s="61"/>
      <c r="P67" s="61"/>
    </row>
    <row r="68" spans="8:16" ht="16.5" customHeight="1">
      <c r="H68" s="61"/>
      <c r="I68" s="61"/>
      <c r="J68" s="61"/>
      <c r="K68" s="61"/>
      <c r="L68" s="61"/>
      <c r="M68" s="61"/>
      <c r="N68" s="61"/>
      <c r="O68" s="61"/>
      <c r="P68" s="61"/>
    </row>
    <row r="69" spans="8:16" ht="16.5" customHeight="1">
      <c r="H69" s="61"/>
      <c r="I69" s="61"/>
      <c r="J69" s="61"/>
      <c r="K69" s="61"/>
      <c r="L69" s="61"/>
      <c r="M69" s="61"/>
      <c r="N69" s="61"/>
      <c r="O69" s="61"/>
      <c r="P69" s="61"/>
    </row>
    <row r="70" spans="8:16" ht="16.5" customHeight="1">
      <c r="H70" s="61"/>
      <c r="I70" s="61"/>
      <c r="J70" s="61"/>
      <c r="K70" s="61"/>
      <c r="L70" s="61"/>
      <c r="M70" s="61"/>
      <c r="N70" s="61"/>
      <c r="O70" s="61"/>
      <c r="P70" s="61"/>
    </row>
    <row r="71" spans="8:16" ht="16.5" customHeight="1">
      <c r="H71" s="61"/>
      <c r="I71" s="61"/>
      <c r="J71" s="61"/>
      <c r="K71" s="61"/>
      <c r="L71" s="61"/>
      <c r="M71" s="61"/>
      <c r="N71" s="61"/>
      <c r="O71" s="61"/>
      <c r="P71" s="61"/>
    </row>
    <row r="72" spans="8:16" ht="16.5" customHeight="1">
      <c r="H72" s="61"/>
      <c r="I72" s="61"/>
      <c r="J72" s="61"/>
      <c r="K72" s="61"/>
      <c r="L72" s="61"/>
      <c r="M72" s="61"/>
      <c r="N72" s="61"/>
      <c r="O72" s="61"/>
      <c r="P72" s="61"/>
    </row>
    <row r="73" spans="8:16" ht="16.5" customHeight="1">
      <c r="H73" s="61"/>
      <c r="I73" s="61"/>
      <c r="J73" s="61"/>
      <c r="K73" s="61"/>
      <c r="L73" s="61"/>
      <c r="M73" s="61"/>
      <c r="N73" s="61"/>
      <c r="O73" s="61"/>
      <c r="P73" s="61"/>
    </row>
    <row r="74" spans="8:16" ht="16.5" customHeight="1">
      <c r="H74" s="61"/>
      <c r="I74" s="61"/>
      <c r="J74" s="61"/>
      <c r="K74" s="61"/>
      <c r="L74" s="61"/>
      <c r="M74" s="61"/>
      <c r="N74" s="61"/>
      <c r="O74" s="61"/>
      <c r="P74" s="61"/>
    </row>
    <row r="75" spans="8:16" ht="16.5" customHeight="1">
      <c r="H75" s="61"/>
      <c r="I75" s="61"/>
      <c r="J75" s="61"/>
      <c r="K75" s="61"/>
      <c r="L75" s="61"/>
      <c r="M75" s="61"/>
      <c r="N75" s="61"/>
      <c r="O75" s="61"/>
      <c r="P75" s="61"/>
    </row>
    <row r="76" spans="8:16" ht="16.5" customHeight="1">
      <c r="H76" s="61"/>
      <c r="I76" s="61"/>
      <c r="J76" s="61"/>
      <c r="K76" s="61"/>
      <c r="L76" s="61"/>
      <c r="M76" s="61"/>
      <c r="N76" s="61"/>
      <c r="O76" s="61"/>
      <c r="P76" s="61"/>
    </row>
    <row r="78" spans="8:16" ht="16.5" customHeight="1">
      <c r="H78" s="61"/>
      <c r="I78" s="61"/>
      <c r="J78" s="61"/>
      <c r="K78" s="61"/>
      <c r="L78" s="61"/>
      <c r="M78" s="61"/>
      <c r="N78" s="61"/>
      <c r="O78" s="61"/>
      <c r="P78" s="61"/>
    </row>
    <row r="79" spans="8:16" ht="16.5" customHeight="1">
      <c r="H79" s="61"/>
      <c r="I79" s="61"/>
      <c r="J79" s="61"/>
      <c r="K79" s="61"/>
      <c r="L79" s="61"/>
      <c r="M79" s="61"/>
      <c r="N79" s="61"/>
      <c r="O79" s="61"/>
      <c r="P79" s="61"/>
    </row>
    <row r="80" spans="8:16" ht="16.5" customHeight="1">
      <c r="H80" s="61"/>
      <c r="I80" s="61"/>
      <c r="J80" s="61"/>
      <c r="K80" s="61"/>
      <c r="L80" s="61"/>
      <c r="M80" s="61"/>
      <c r="N80" s="61"/>
      <c r="O80" s="61"/>
      <c r="P80" s="61"/>
    </row>
  </sheetData>
  <mergeCells count="5">
    <mergeCell ref="N7:P7"/>
    <mergeCell ref="J7:L7"/>
    <mergeCell ref="A1:P1"/>
    <mergeCell ref="N6:P6"/>
    <mergeCell ref="J6:L6"/>
  </mergeCells>
  <phoneticPr fontId="0" type="noConversion"/>
  <pageMargins left="0.8" right="0.5" top="0.5" bottom="0.6" header="0.49" footer="0.4"/>
  <pageSetup paperSize="9" firstPageNumber="8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18"/>
  <sheetViews>
    <sheetView topLeftCell="A28" zoomScaleNormal="100" zoomScaleSheetLayoutView="100" workbookViewId="0">
      <selection activeCell="F46" sqref="F46"/>
    </sheetView>
  </sheetViews>
  <sheetFormatPr defaultColWidth="9.140625" defaultRowHeight="16.5" customHeight="1"/>
  <cols>
    <col min="1" max="2" width="1.7109375" style="61" customWidth="1"/>
    <col min="3" max="3" width="34.42578125" style="61" customWidth="1"/>
    <col min="4" max="4" width="6.140625" style="61" customWidth="1"/>
    <col min="5" max="5" width="0.85546875" style="61" customWidth="1"/>
    <col min="6" max="6" width="12.85546875" style="54" customWidth="1"/>
    <col min="7" max="7" width="0.85546875" style="54" customWidth="1"/>
    <col min="8" max="8" width="12.85546875" style="54" customWidth="1"/>
    <col min="9" max="9" width="0.85546875" style="56" customWidth="1"/>
    <col min="10" max="10" width="15.42578125" style="41" customWidth="1"/>
    <col min="11" max="11" width="0.85546875" style="37" customWidth="1"/>
    <col min="12" max="12" width="14" style="41" customWidth="1"/>
    <col min="13" max="13" width="0.85546875" style="41" customWidth="1"/>
    <col min="14" max="14" width="13.85546875" style="41" customWidth="1"/>
    <col min="15" max="15" width="0.85546875" style="61" customWidth="1"/>
    <col min="16" max="16" width="12.7109375" style="61" customWidth="1"/>
    <col min="17" max="17" width="0.85546875" style="32" customWidth="1"/>
    <col min="18" max="18" width="12.5703125" style="75" customWidth="1"/>
    <col min="19" max="19" width="0.85546875" style="32" customWidth="1"/>
    <col min="20" max="20" width="12.85546875" style="32" customWidth="1"/>
    <col min="21" max="16384" width="9.140625" style="61"/>
  </cols>
  <sheetData>
    <row r="1" spans="1:20" s="18" customFormat="1" ht="16.5" customHeight="1">
      <c r="A1" s="21" t="str">
        <f>'8'!A1</f>
        <v>AddTech Hub Public Company Limited</v>
      </c>
      <c r="F1" s="188"/>
      <c r="G1" s="188"/>
      <c r="H1" s="188"/>
      <c r="I1" s="65"/>
      <c r="J1" s="19"/>
      <c r="K1" s="31"/>
      <c r="L1" s="19"/>
      <c r="M1" s="19"/>
      <c r="N1" s="19"/>
      <c r="Q1" s="21"/>
      <c r="R1" s="66"/>
      <c r="S1" s="21"/>
      <c r="T1" s="21"/>
    </row>
    <row r="2" spans="1:20" s="18" customFormat="1" ht="16.5" customHeight="1">
      <c r="A2" s="21" t="s">
        <v>71</v>
      </c>
      <c r="F2" s="188"/>
      <c r="G2" s="188"/>
      <c r="H2" s="188"/>
      <c r="I2" s="65"/>
      <c r="J2" s="19"/>
      <c r="K2" s="31"/>
      <c r="L2" s="19"/>
      <c r="M2" s="19"/>
      <c r="N2" s="19"/>
      <c r="Q2" s="21"/>
      <c r="R2" s="66"/>
      <c r="S2" s="21"/>
      <c r="T2" s="21"/>
    </row>
    <row r="3" spans="1:20" s="18" customFormat="1" ht="16.5" customHeight="1">
      <c r="A3" s="23" t="str">
        <f>'8'!A3</f>
        <v>For the year ended 31 December 2021</v>
      </c>
      <c r="B3" s="23"/>
      <c r="C3" s="23"/>
      <c r="D3" s="23"/>
      <c r="E3" s="23"/>
      <c r="F3" s="67"/>
      <c r="G3" s="67"/>
      <c r="H3" s="67"/>
      <c r="I3" s="68"/>
      <c r="J3" s="25"/>
      <c r="K3" s="69"/>
      <c r="L3" s="69"/>
      <c r="M3" s="69"/>
      <c r="N3" s="69"/>
      <c r="O3" s="69"/>
      <c r="P3" s="25"/>
      <c r="Q3" s="23"/>
      <c r="R3" s="70"/>
      <c r="S3" s="23"/>
      <c r="T3" s="23"/>
    </row>
    <row r="4" spans="1:20" s="18" customFormat="1" ht="15.95" customHeight="1">
      <c r="A4" s="21"/>
      <c r="B4" s="21"/>
      <c r="C4" s="21"/>
      <c r="D4" s="21"/>
      <c r="E4" s="21"/>
      <c r="F4" s="192"/>
      <c r="G4" s="192"/>
      <c r="H4" s="192"/>
      <c r="I4" s="71"/>
      <c r="J4" s="28"/>
      <c r="K4" s="72"/>
      <c r="L4" s="72"/>
      <c r="M4" s="72"/>
      <c r="N4" s="72"/>
      <c r="O4" s="72"/>
      <c r="P4" s="28"/>
      <c r="Q4" s="21"/>
      <c r="R4" s="66"/>
      <c r="S4" s="21"/>
      <c r="T4" s="21"/>
    </row>
    <row r="5" spans="1:20" s="18" customFormat="1" ht="15.95" customHeight="1">
      <c r="A5" s="21"/>
      <c r="B5" s="21"/>
      <c r="C5" s="21"/>
      <c r="D5" s="21"/>
      <c r="E5" s="21"/>
      <c r="F5" s="192"/>
      <c r="G5" s="192"/>
      <c r="H5" s="192"/>
      <c r="I5" s="71"/>
      <c r="J5" s="28"/>
      <c r="K5" s="72"/>
      <c r="L5" s="72"/>
      <c r="M5" s="72"/>
      <c r="N5" s="72"/>
      <c r="O5" s="72"/>
      <c r="P5" s="28"/>
      <c r="Q5" s="21"/>
      <c r="R5" s="66"/>
      <c r="S5" s="21"/>
      <c r="T5" s="21"/>
    </row>
    <row r="6" spans="1:20" s="18" customFormat="1" ht="15.95" customHeight="1">
      <c r="A6" s="1"/>
      <c r="B6" s="1"/>
      <c r="C6" s="1"/>
      <c r="D6" s="1"/>
      <c r="E6" s="1"/>
      <c r="F6" s="198" t="s">
        <v>66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</row>
    <row r="7" spans="1:20" s="18" customFormat="1" ht="15.95" customHeight="1">
      <c r="A7" s="1"/>
      <c r="B7" s="1"/>
      <c r="C7" s="1"/>
      <c r="D7" s="1"/>
      <c r="E7" s="1"/>
      <c r="F7" s="205" t="s">
        <v>33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1"/>
      <c r="R7" s="66"/>
      <c r="S7" s="21"/>
      <c r="T7" s="21"/>
    </row>
    <row r="8" spans="1:20" s="18" customFormat="1" ht="15.95" customHeight="1">
      <c r="A8" s="1"/>
      <c r="B8" s="1"/>
      <c r="C8" s="1"/>
      <c r="D8" s="1"/>
      <c r="E8" s="1"/>
      <c r="F8" s="195"/>
      <c r="G8" s="195"/>
      <c r="H8" s="195"/>
      <c r="I8" s="195"/>
      <c r="J8" s="73" t="s">
        <v>91</v>
      </c>
      <c r="K8" s="195"/>
      <c r="M8" s="195"/>
      <c r="N8" s="195"/>
      <c r="O8" s="74"/>
      <c r="P8" s="62"/>
      <c r="Q8" s="21"/>
      <c r="R8" s="66"/>
      <c r="S8" s="21"/>
      <c r="T8" s="21"/>
    </row>
    <row r="9" spans="1:20" s="18" customFormat="1" ht="15.95" customHeight="1">
      <c r="A9" s="10"/>
      <c r="B9" s="10"/>
      <c r="C9" s="10"/>
      <c r="D9" s="10"/>
      <c r="E9" s="10"/>
      <c r="F9" s="12"/>
      <c r="G9" s="12"/>
      <c r="H9" s="5" t="s">
        <v>145</v>
      </c>
      <c r="I9" s="55"/>
      <c r="J9" s="73" t="s">
        <v>62</v>
      </c>
      <c r="K9" s="55"/>
      <c r="M9" s="195"/>
      <c r="N9" s="195"/>
      <c r="O9" s="195"/>
      <c r="P9" s="12"/>
      <c r="Q9" s="55"/>
      <c r="R9" s="12"/>
      <c r="S9" s="55"/>
      <c r="T9" s="12"/>
    </row>
    <row r="10" spans="1:20" s="18" customFormat="1" ht="15.95" customHeight="1">
      <c r="A10" s="1"/>
      <c r="B10" s="1"/>
      <c r="C10" s="1"/>
      <c r="D10" s="1"/>
      <c r="E10" s="1"/>
      <c r="F10" s="3" t="s">
        <v>34</v>
      </c>
      <c r="G10" s="3"/>
      <c r="H10" s="3" t="s">
        <v>146</v>
      </c>
      <c r="I10" s="74"/>
      <c r="J10" s="73" t="s">
        <v>64</v>
      </c>
      <c r="K10" s="74"/>
      <c r="L10" s="198" t="s">
        <v>27</v>
      </c>
      <c r="M10" s="198"/>
      <c r="N10" s="198"/>
      <c r="O10" s="73"/>
      <c r="P10" s="3" t="s">
        <v>126</v>
      </c>
      <c r="Q10" s="74"/>
      <c r="R10" s="5" t="s">
        <v>47</v>
      </c>
      <c r="S10" s="73"/>
    </row>
    <row r="11" spans="1:20" s="32" customFormat="1" ht="15.95" customHeight="1">
      <c r="A11" s="1"/>
      <c r="B11" s="1"/>
      <c r="C11" s="1"/>
      <c r="D11" s="1"/>
      <c r="E11" s="1"/>
      <c r="F11" s="3" t="s">
        <v>35</v>
      </c>
      <c r="G11" s="3"/>
      <c r="H11" s="3" t="s">
        <v>147</v>
      </c>
      <c r="I11" s="74"/>
      <c r="J11" s="73" t="s">
        <v>65</v>
      </c>
      <c r="K11" s="74"/>
      <c r="L11" s="5" t="s">
        <v>175</v>
      </c>
      <c r="M11" s="73"/>
      <c r="N11" s="3"/>
      <c r="O11" s="73"/>
      <c r="P11" s="3" t="s">
        <v>45</v>
      </c>
      <c r="Q11" s="74"/>
      <c r="R11" s="5" t="s">
        <v>38</v>
      </c>
      <c r="S11" s="73"/>
      <c r="T11" s="5"/>
    </row>
    <row r="12" spans="1:20" s="32" customFormat="1" ht="15.95" customHeight="1">
      <c r="A12" s="1"/>
      <c r="B12" s="1"/>
      <c r="C12" s="1"/>
      <c r="D12" s="1"/>
      <c r="E12" s="1"/>
      <c r="F12" s="5" t="s">
        <v>36</v>
      </c>
      <c r="G12" s="5"/>
      <c r="H12" s="5" t="s">
        <v>148</v>
      </c>
      <c r="I12" s="73"/>
      <c r="J12" s="73" t="s">
        <v>63</v>
      </c>
      <c r="K12" s="73"/>
      <c r="L12" s="80" t="s">
        <v>176</v>
      </c>
      <c r="M12" s="73"/>
      <c r="N12" s="5" t="s">
        <v>29</v>
      </c>
      <c r="O12" s="73"/>
      <c r="P12" s="5" t="s">
        <v>46</v>
      </c>
      <c r="Q12" s="73"/>
      <c r="R12" s="5" t="s">
        <v>75</v>
      </c>
      <c r="S12" s="73"/>
      <c r="T12" s="5" t="s">
        <v>72</v>
      </c>
    </row>
    <row r="13" spans="1:20" s="32" customFormat="1" ht="15.95" customHeight="1">
      <c r="A13" s="10"/>
      <c r="B13" s="10"/>
      <c r="C13" s="10"/>
      <c r="D13" s="189" t="s">
        <v>0</v>
      </c>
      <c r="E13" s="10"/>
      <c r="F13" s="8" t="s">
        <v>59</v>
      </c>
      <c r="G13" s="9"/>
      <c r="H13" s="8" t="s">
        <v>59</v>
      </c>
      <c r="J13" s="8" t="s">
        <v>59</v>
      </c>
      <c r="L13" s="8" t="s">
        <v>59</v>
      </c>
      <c r="N13" s="8" t="s">
        <v>59</v>
      </c>
      <c r="P13" s="8" t="s">
        <v>59</v>
      </c>
      <c r="R13" s="8" t="s">
        <v>59</v>
      </c>
      <c r="T13" s="8" t="s">
        <v>59</v>
      </c>
    </row>
    <row r="14" spans="1:20" s="32" customFormat="1" ht="6" customHeight="1">
      <c r="A14" s="4"/>
      <c r="B14" s="10"/>
      <c r="C14" s="10"/>
      <c r="D14" s="10"/>
      <c r="E14" s="10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0" s="32" customFormat="1" ht="15.95" customHeight="1">
      <c r="A15" s="4" t="s">
        <v>149</v>
      </c>
      <c r="B15" s="81"/>
      <c r="C15" s="10"/>
      <c r="D15" s="10"/>
      <c r="E15" s="10"/>
      <c r="F15" s="12">
        <v>60000000</v>
      </c>
      <c r="G15" s="12"/>
      <c r="H15" s="12">
        <v>0</v>
      </c>
      <c r="I15" s="12"/>
      <c r="J15" s="12">
        <v>-4003638</v>
      </c>
      <c r="K15" s="12"/>
      <c r="L15" s="12">
        <v>5000000</v>
      </c>
      <c r="M15" s="12"/>
      <c r="N15" s="12">
        <v>25198105</v>
      </c>
      <c r="O15" s="12"/>
      <c r="P15" s="12">
        <f>SUM(F15:N15)</f>
        <v>86194467</v>
      </c>
      <c r="Q15" s="12"/>
      <c r="R15" s="12">
        <v>242</v>
      </c>
      <c r="S15" s="12"/>
      <c r="T15" s="12">
        <f>SUM(P15:R15)</f>
        <v>86194709</v>
      </c>
    </row>
    <row r="16" spans="1:20" s="32" customFormat="1" ht="6" customHeight="1">
      <c r="A16" s="4"/>
      <c r="B16" s="10"/>
      <c r="C16" s="10"/>
      <c r="D16" s="10"/>
      <c r="E16" s="10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20" s="32" customFormat="1" ht="15.95" customHeight="1">
      <c r="A17" s="4" t="s">
        <v>150</v>
      </c>
      <c r="B17" s="10"/>
      <c r="C17" s="10"/>
      <c r="D17" s="10"/>
      <c r="E17" s="10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0" s="32" customFormat="1" ht="15.95" customHeight="1">
      <c r="A18" s="60" t="s">
        <v>37</v>
      </c>
      <c r="B18" s="60"/>
      <c r="C18" s="60"/>
      <c r="D18" s="11">
        <v>24</v>
      </c>
      <c r="E18" s="60"/>
      <c r="F18" s="35">
        <v>0</v>
      </c>
      <c r="G18" s="35"/>
      <c r="H18" s="35">
        <v>0</v>
      </c>
      <c r="I18" s="35"/>
      <c r="J18" s="35">
        <v>0</v>
      </c>
      <c r="K18" s="35"/>
      <c r="L18" s="35">
        <v>3000000</v>
      </c>
      <c r="M18" s="35"/>
      <c r="N18" s="35">
        <v>-3000000</v>
      </c>
      <c r="O18" s="35"/>
      <c r="P18" s="12">
        <f>SUM(F18:O18)</f>
        <v>0</v>
      </c>
      <c r="Q18" s="12"/>
      <c r="R18" s="12">
        <v>0</v>
      </c>
      <c r="S18" s="12"/>
      <c r="T18" s="16">
        <v>0</v>
      </c>
    </row>
    <row r="19" spans="1:20" s="32" customFormat="1" ht="15.95" customHeight="1">
      <c r="A19" s="60" t="s">
        <v>48</v>
      </c>
      <c r="B19" s="60"/>
      <c r="C19" s="60"/>
      <c r="D19" s="11"/>
      <c r="E19" s="60"/>
      <c r="F19" s="35">
        <v>0</v>
      </c>
      <c r="G19" s="35"/>
      <c r="H19" s="35">
        <v>0</v>
      </c>
      <c r="I19" s="35"/>
      <c r="J19" s="35">
        <v>0</v>
      </c>
      <c r="K19" s="35"/>
      <c r="L19" s="35">
        <v>0</v>
      </c>
      <c r="M19" s="35"/>
      <c r="N19" s="35">
        <v>0</v>
      </c>
      <c r="O19" s="35"/>
      <c r="P19" s="12">
        <f>SUM(F19:O19)</f>
        <v>0</v>
      </c>
      <c r="Q19" s="12"/>
      <c r="R19" s="12">
        <v>-100</v>
      </c>
      <c r="S19" s="12"/>
      <c r="T19" s="16">
        <f>SUM(P19:R19)</f>
        <v>-100</v>
      </c>
    </row>
    <row r="20" spans="1:20" s="32" customFormat="1" ht="15.95" customHeight="1">
      <c r="A20" s="10" t="s">
        <v>7</v>
      </c>
      <c r="B20" s="10"/>
      <c r="C20" s="10"/>
      <c r="D20" s="10"/>
      <c r="E20" s="10"/>
      <c r="F20" s="35">
        <v>0</v>
      </c>
      <c r="G20" s="35"/>
      <c r="H20" s="35">
        <v>0</v>
      </c>
      <c r="I20" s="35"/>
      <c r="J20" s="35">
        <v>0</v>
      </c>
      <c r="K20" s="35"/>
      <c r="L20" s="35">
        <v>0</v>
      </c>
      <c r="M20" s="35"/>
      <c r="N20" s="35">
        <v>72365133</v>
      </c>
      <c r="O20" s="35"/>
      <c r="P20" s="12">
        <f>SUM(F20:O20)</f>
        <v>72365133</v>
      </c>
      <c r="Q20" s="12"/>
      <c r="R20" s="12">
        <v>287</v>
      </c>
      <c r="S20" s="12"/>
      <c r="T20" s="16">
        <f>SUM(P20:R20)</f>
        <v>72365420</v>
      </c>
    </row>
    <row r="21" spans="1:20" s="32" customFormat="1" ht="15.95" customHeight="1">
      <c r="A21" s="60" t="s">
        <v>49</v>
      </c>
      <c r="B21" s="60"/>
      <c r="C21" s="60"/>
      <c r="D21" s="11">
        <v>25</v>
      </c>
      <c r="E21" s="60"/>
      <c r="F21" s="15">
        <v>0</v>
      </c>
      <c r="G21" s="12"/>
      <c r="H21" s="15">
        <v>0</v>
      </c>
      <c r="I21" s="12"/>
      <c r="J21" s="15">
        <v>0</v>
      </c>
      <c r="K21" s="12"/>
      <c r="L21" s="15">
        <v>0</v>
      </c>
      <c r="M21" s="12"/>
      <c r="N21" s="15">
        <v>-67999950</v>
      </c>
      <c r="O21" s="12"/>
      <c r="P21" s="15">
        <f>SUM(F21:O21)</f>
        <v>-67999950</v>
      </c>
      <c r="Q21" s="12"/>
      <c r="R21" s="15" t="s">
        <v>104</v>
      </c>
      <c r="S21" s="12"/>
      <c r="T21" s="43">
        <f>SUM(P21:R21)</f>
        <v>-67999950</v>
      </c>
    </row>
    <row r="22" spans="1:20" s="32" customFormat="1" ht="6" customHeight="1">
      <c r="A22" s="10"/>
      <c r="B22" s="10"/>
      <c r="C22" s="10"/>
      <c r="D22" s="10"/>
      <c r="E22" s="10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6"/>
    </row>
    <row r="23" spans="1:20" s="32" customFormat="1" ht="15.95" customHeight="1" thickBot="1">
      <c r="A23" s="4" t="s">
        <v>109</v>
      </c>
      <c r="B23" s="10"/>
      <c r="C23" s="10"/>
      <c r="D23" s="10"/>
      <c r="E23" s="10"/>
      <c r="F23" s="76">
        <f>SUM(F15:F21)</f>
        <v>60000000</v>
      </c>
      <c r="G23" s="12"/>
      <c r="H23" s="76">
        <f>SUM(H15:H21)</f>
        <v>0</v>
      </c>
      <c r="I23" s="12"/>
      <c r="J23" s="76">
        <f>SUM(J15:J21)</f>
        <v>-4003638</v>
      </c>
      <c r="K23" s="12"/>
      <c r="L23" s="76">
        <f>SUM(L15:L21)</f>
        <v>8000000</v>
      </c>
      <c r="M23" s="12"/>
      <c r="N23" s="76">
        <f>SUM(N15:N21)</f>
        <v>26563288</v>
      </c>
      <c r="O23" s="12"/>
      <c r="P23" s="76">
        <f>SUM(P15:P21)</f>
        <v>90559650</v>
      </c>
      <c r="Q23" s="12"/>
      <c r="R23" s="76">
        <f>SUM(R15:R21)</f>
        <v>429</v>
      </c>
      <c r="S23" s="12"/>
      <c r="T23" s="76">
        <f>SUM(T15:T21)</f>
        <v>90560079</v>
      </c>
    </row>
    <row r="24" spans="1:20" s="32" customFormat="1" ht="15.95" customHeight="1" thickTop="1">
      <c r="A24" s="4"/>
      <c r="B24" s="10"/>
      <c r="C24" s="10"/>
      <c r="D24" s="10"/>
      <c r="E24" s="10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</row>
    <row r="25" spans="1:20" s="32" customFormat="1" ht="15.95" customHeight="1">
      <c r="A25" s="4"/>
      <c r="B25" s="10"/>
      <c r="C25" s="10"/>
      <c r="D25" s="10"/>
      <c r="E25" s="10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</row>
    <row r="26" spans="1:20" s="32" customFormat="1" ht="15.95" customHeight="1">
      <c r="A26" s="4" t="s">
        <v>151</v>
      </c>
      <c r="B26" s="81"/>
      <c r="C26" s="10"/>
      <c r="D26" s="10"/>
      <c r="E26" s="10"/>
      <c r="F26" s="138">
        <f>F23</f>
        <v>60000000</v>
      </c>
      <c r="G26" s="12"/>
      <c r="H26" s="138">
        <f>H23</f>
        <v>0</v>
      </c>
      <c r="I26" s="12"/>
      <c r="J26" s="138">
        <f>J23</f>
        <v>-4003638</v>
      </c>
      <c r="K26" s="12"/>
      <c r="L26" s="138">
        <f>L23</f>
        <v>8000000</v>
      </c>
      <c r="M26" s="12"/>
      <c r="N26" s="138">
        <f>N23</f>
        <v>26563288</v>
      </c>
      <c r="O26" s="12"/>
      <c r="P26" s="138">
        <f>SUM(F26:N26)</f>
        <v>90559650</v>
      </c>
      <c r="Q26" s="12"/>
      <c r="R26" s="138">
        <f>R23</f>
        <v>429</v>
      </c>
      <c r="S26" s="12"/>
      <c r="T26" s="138">
        <f>SUM(P26:R26)</f>
        <v>90560079</v>
      </c>
    </row>
    <row r="27" spans="1:20" s="32" customFormat="1" ht="6" customHeight="1">
      <c r="A27" s="4"/>
      <c r="B27" s="10"/>
      <c r="C27" s="10"/>
      <c r="D27" s="10"/>
      <c r="E27" s="10"/>
      <c r="F27" s="138"/>
      <c r="G27" s="12"/>
      <c r="H27" s="138"/>
      <c r="I27" s="12"/>
      <c r="J27" s="138"/>
      <c r="K27" s="12"/>
      <c r="L27" s="138"/>
      <c r="M27" s="12"/>
      <c r="N27" s="138"/>
      <c r="O27" s="12"/>
      <c r="P27" s="138"/>
      <c r="Q27" s="12"/>
      <c r="R27" s="138"/>
      <c r="S27" s="12"/>
      <c r="T27" s="138"/>
    </row>
    <row r="28" spans="1:20" s="32" customFormat="1" ht="15.95" customHeight="1">
      <c r="A28" s="4" t="s">
        <v>150</v>
      </c>
      <c r="B28" s="10"/>
      <c r="C28" s="10"/>
      <c r="D28" s="10"/>
      <c r="E28" s="10"/>
      <c r="F28" s="138"/>
      <c r="G28" s="12"/>
      <c r="H28" s="138"/>
      <c r="I28" s="12"/>
      <c r="J28" s="138"/>
      <c r="K28" s="12"/>
      <c r="L28" s="138"/>
      <c r="M28" s="12"/>
      <c r="N28" s="138"/>
      <c r="O28" s="12"/>
      <c r="P28" s="138"/>
      <c r="Q28" s="12"/>
      <c r="R28" s="138"/>
      <c r="S28" s="12"/>
      <c r="T28" s="138"/>
    </row>
    <row r="29" spans="1:20" s="32" customFormat="1" ht="15.95" customHeight="1">
      <c r="A29" s="60" t="s">
        <v>152</v>
      </c>
      <c r="B29" s="60"/>
      <c r="C29" s="60"/>
      <c r="D29" s="11">
        <v>23</v>
      </c>
      <c r="E29" s="60"/>
      <c r="F29" s="139">
        <v>20000000</v>
      </c>
      <c r="G29" s="35"/>
      <c r="H29" s="139">
        <v>409284207</v>
      </c>
      <c r="I29" s="35"/>
      <c r="J29" s="139">
        <v>0</v>
      </c>
      <c r="K29" s="35"/>
      <c r="L29" s="139">
        <v>0</v>
      </c>
      <c r="M29" s="35"/>
      <c r="N29" s="139">
        <v>0</v>
      </c>
      <c r="O29" s="35"/>
      <c r="P29" s="138">
        <f>SUM(F29:O29)</f>
        <v>429284207</v>
      </c>
      <c r="Q29" s="12"/>
      <c r="R29" s="138">
        <v>0</v>
      </c>
      <c r="S29" s="12"/>
      <c r="T29" s="143">
        <f>SUM(P29:R29)</f>
        <v>429284207</v>
      </c>
    </row>
    <row r="30" spans="1:20" s="32" customFormat="1" ht="15.95" customHeight="1">
      <c r="A30" s="60" t="s">
        <v>48</v>
      </c>
      <c r="B30" s="60"/>
      <c r="C30" s="60"/>
      <c r="D30" s="11"/>
      <c r="E30" s="60"/>
      <c r="F30" s="139">
        <v>0</v>
      </c>
      <c r="G30" s="35"/>
      <c r="H30" s="139">
        <v>0</v>
      </c>
      <c r="I30" s="35"/>
      <c r="J30" s="139">
        <v>0</v>
      </c>
      <c r="K30" s="35"/>
      <c r="L30" s="139">
        <v>0</v>
      </c>
      <c r="M30" s="35"/>
      <c r="N30" s="139">
        <v>0</v>
      </c>
      <c r="O30" s="35"/>
      <c r="P30" s="138">
        <f>SUM(F30:O30)</f>
        <v>0</v>
      </c>
      <c r="Q30" s="12"/>
      <c r="R30" s="138">
        <v>-631</v>
      </c>
      <c r="S30" s="12"/>
      <c r="T30" s="143">
        <f>SUM(P30:R30)</f>
        <v>-631</v>
      </c>
    </row>
    <row r="31" spans="1:20" s="32" customFormat="1" ht="15.95" customHeight="1">
      <c r="A31" s="10" t="s">
        <v>7</v>
      </c>
      <c r="B31" s="10"/>
      <c r="C31" s="10"/>
      <c r="D31" s="10"/>
      <c r="E31" s="10"/>
      <c r="F31" s="139">
        <v>0</v>
      </c>
      <c r="G31" s="35"/>
      <c r="H31" s="139">
        <v>0</v>
      </c>
      <c r="I31" s="35"/>
      <c r="J31" s="139">
        <v>0</v>
      </c>
      <c r="K31" s="35"/>
      <c r="L31" s="139">
        <v>0</v>
      </c>
      <c r="M31" s="35"/>
      <c r="N31" s="139">
        <v>98746679</v>
      </c>
      <c r="O31" s="35"/>
      <c r="P31" s="138">
        <f>SUM(F31:O31)</f>
        <v>98746679</v>
      </c>
      <c r="Q31" s="12"/>
      <c r="R31" s="138">
        <v>847</v>
      </c>
      <c r="S31" s="12"/>
      <c r="T31" s="143">
        <f>SUM(P31:R31)</f>
        <v>98747526</v>
      </c>
    </row>
    <row r="32" spans="1:20" s="32" customFormat="1" ht="15.95" customHeight="1">
      <c r="A32" s="60" t="s">
        <v>49</v>
      </c>
      <c r="B32" s="60"/>
      <c r="C32" s="60"/>
      <c r="D32" s="11">
        <v>25</v>
      </c>
      <c r="E32" s="60"/>
      <c r="F32" s="140">
        <v>0</v>
      </c>
      <c r="G32" s="12"/>
      <c r="H32" s="140">
        <v>0</v>
      </c>
      <c r="I32" s="12"/>
      <c r="J32" s="140">
        <v>0</v>
      </c>
      <c r="K32" s="12"/>
      <c r="L32" s="140">
        <v>0</v>
      </c>
      <c r="M32" s="12"/>
      <c r="N32" s="140">
        <v>-68799950</v>
      </c>
      <c r="O32" s="12"/>
      <c r="P32" s="140">
        <f>SUM(F32:O32)</f>
        <v>-68799950</v>
      </c>
      <c r="Q32" s="12"/>
      <c r="R32" s="142">
        <v>0</v>
      </c>
      <c r="S32" s="12"/>
      <c r="T32" s="142">
        <f>SUM(P32:R32)</f>
        <v>-68799950</v>
      </c>
    </row>
    <row r="33" spans="1:20" s="32" customFormat="1" ht="6" customHeight="1">
      <c r="A33" s="10"/>
      <c r="B33" s="10"/>
      <c r="C33" s="10"/>
      <c r="D33" s="10"/>
      <c r="E33" s="10"/>
      <c r="F33" s="138"/>
      <c r="G33" s="12"/>
      <c r="H33" s="138"/>
      <c r="I33" s="12"/>
      <c r="J33" s="138"/>
      <c r="K33" s="12"/>
      <c r="L33" s="138"/>
      <c r="M33" s="12"/>
      <c r="N33" s="138"/>
      <c r="O33" s="12"/>
      <c r="P33" s="138"/>
      <c r="Q33" s="12"/>
      <c r="R33" s="138"/>
      <c r="S33" s="12"/>
      <c r="T33" s="143"/>
    </row>
    <row r="34" spans="1:20" s="32" customFormat="1" ht="15.95" customHeight="1" thickBot="1">
      <c r="A34" s="4" t="s">
        <v>137</v>
      </c>
      <c r="B34" s="10"/>
      <c r="C34" s="10"/>
      <c r="D34" s="10"/>
      <c r="E34" s="10"/>
      <c r="F34" s="141">
        <f>SUM(F26:F32)</f>
        <v>80000000</v>
      </c>
      <c r="G34" s="12"/>
      <c r="H34" s="141">
        <f>SUM(H26:H32)</f>
        <v>409284207</v>
      </c>
      <c r="I34" s="12"/>
      <c r="J34" s="141">
        <f>SUM(J26:J32)</f>
        <v>-4003638</v>
      </c>
      <c r="K34" s="12"/>
      <c r="L34" s="141">
        <f>SUM(L26:L32)</f>
        <v>8000000</v>
      </c>
      <c r="M34" s="12"/>
      <c r="N34" s="141">
        <f>SUM(N26:N32)</f>
        <v>56510017</v>
      </c>
      <c r="O34" s="12"/>
      <c r="P34" s="141">
        <f>SUM(P26:P32)</f>
        <v>549790586</v>
      </c>
      <c r="Q34" s="12"/>
      <c r="R34" s="141">
        <f>SUM(R26:R32)</f>
        <v>645</v>
      </c>
      <c r="S34" s="12"/>
      <c r="T34" s="141">
        <f>SUM(T26:T32)</f>
        <v>549791231</v>
      </c>
    </row>
    <row r="35" spans="1:20" s="32" customFormat="1" ht="15.95" customHeight="1" thickTop="1">
      <c r="A35" s="4"/>
      <c r="B35" s="10"/>
      <c r="C35" s="10"/>
      <c r="D35" s="10"/>
      <c r="E35" s="10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</row>
    <row r="36" spans="1:20" s="14" customFormat="1" ht="15.95" customHeight="1">
      <c r="A36" s="60" t="s">
        <v>99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</row>
    <row r="37" spans="1:20" ht="15.95" customHeight="1">
      <c r="A37" s="61" t="s">
        <v>100</v>
      </c>
      <c r="F37" s="61"/>
      <c r="G37" s="61"/>
      <c r="H37" s="61"/>
      <c r="I37" s="61"/>
      <c r="J37" s="61"/>
      <c r="K37" s="61"/>
      <c r="L37" s="61"/>
      <c r="M37" s="61"/>
      <c r="N37" s="61"/>
      <c r="Q37" s="61"/>
      <c r="R37" s="61"/>
      <c r="S37" s="61"/>
      <c r="T37" s="61"/>
    </row>
    <row r="38" spans="1:20" ht="9.75" customHeight="1">
      <c r="F38" s="61"/>
      <c r="G38" s="61"/>
      <c r="H38" s="61"/>
      <c r="I38" s="61"/>
      <c r="J38" s="61"/>
      <c r="K38" s="61"/>
      <c r="L38" s="61"/>
      <c r="M38" s="61"/>
      <c r="N38" s="61"/>
      <c r="Q38" s="61"/>
      <c r="R38" s="61"/>
      <c r="S38" s="61"/>
      <c r="T38" s="61"/>
    </row>
    <row r="39" spans="1:20" s="194" customFormat="1" ht="3" customHeight="1">
      <c r="B39" s="204"/>
      <c r="C39" s="204"/>
      <c r="F39" s="204"/>
      <c r="G39" s="204"/>
      <c r="H39" s="204"/>
      <c r="I39" s="204"/>
      <c r="J39" s="204"/>
      <c r="K39" s="64"/>
    </row>
    <row r="40" spans="1:20" ht="21.95" customHeight="1">
      <c r="A40" s="45" t="str">
        <f>'8'!A51</f>
        <v>The accompanying notes are an integral part of these consolidated and separate financial statements.</v>
      </c>
      <c r="B40" s="45"/>
      <c r="C40" s="45"/>
      <c r="D40" s="45"/>
      <c r="E40" s="45"/>
      <c r="F40" s="51"/>
      <c r="G40" s="51"/>
      <c r="H40" s="51"/>
      <c r="I40" s="52"/>
      <c r="J40" s="36"/>
      <c r="K40" s="53"/>
      <c r="L40" s="53"/>
      <c r="M40" s="53"/>
      <c r="N40" s="53"/>
      <c r="O40" s="53"/>
      <c r="P40" s="36"/>
      <c r="Q40" s="36"/>
      <c r="R40" s="36"/>
      <c r="S40" s="36"/>
      <c r="T40" s="36"/>
    </row>
    <row r="41" spans="1:20" s="32" customFormat="1" ht="16.5" customHeight="1"/>
    <row r="42" spans="1:20" s="32" customFormat="1" ht="16.5" customHeight="1"/>
    <row r="43" spans="1:20" s="32" customFormat="1" ht="16.5" customHeight="1"/>
    <row r="44" spans="1:20" s="32" customFormat="1" ht="16.5" customHeight="1"/>
    <row r="45" spans="1:20" s="32" customFormat="1" ht="16.5" customHeight="1"/>
    <row r="46" spans="1:20" s="32" customFormat="1" ht="16.5" customHeight="1">
      <c r="F46" s="44"/>
      <c r="G46" s="44"/>
      <c r="H46" s="44"/>
      <c r="I46" s="77"/>
      <c r="J46" s="35"/>
      <c r="K46" s="34"/>
      <c r="L46" s="35"/>
      <c r="M46" s="35"/>
      <c r="N46" s="35"/>
      <c r="R46" s="75"/>
    </row>
    <row r="47" spans="1:20" s="32" customFormat="1" ht="16.5" customHeight="1"/>
    <row r="48" spans="1:20" s="32" customFormat="1" ht="16.5" customHeight="1">
      <c r="F48" s="44"/>
      <c r="G48" s="44"/>
      <c r="H48" s="44"/>
      <c r="I48" s="77"/>
      <c r="J48" s="35"/>
      <c r="K48" s="34"/>
      <c r="L48" s="35"/>
      <c r="M48" s="35"/>
      <c r="N48" s="35"/>
      <c r="R48" s="75"/>
    </row>
    <row r="49" spans="6:18" s="32" customFormat="1" ht="16.5" customHeight="1"/>
    <row r="50" spans="6:18" s="32" customFormat="1" ht="16.5" customHeight="1">
      <c r="F50" s="44"/>
      <c r="G50" s="44"/>
      <c r="H50" s="44"/>
      <c r="I50" s="77"/>
      <c r="J50" s="35"/>
      <c r="K50" s="34"/>
      <c r="L50" s="35"/>
      <c r="M50" s="35"/>
      <c r="N50" s="35"/>
      <c r="R50" s="75"/>
    </row>
    <row r="51" spans="6:18" s="32" customFormat="1" ht="16.5" customHeight="1"/>
    <row r="52" spans="6:18" s="32" customFormat="1" ht="16.5" customHeight="1"/>
    <row r="53" spans="6:18" s="32" customFormat="1" ht="16.5" customHeight="1"/>
    <row r="54" spans="6:18" s="32" customFormat="1" ht="16.5" customHeight="1">
      <c r="F54" s="44"/>
      <c r="G54" s="44"/>
      <c r="H54" s="44"/>
      <c r="I54" s="77"/>
      <c r="J54" s="35"/>
      <c r="K54" s="34"/>
      <c r="L54" s="35"/>
      <c r="M54" s="35"/>
      <c r="N54" s="35"/>
      <c r="R54" s="75"/>
    </row>
    <row r="55" spans="6:18" s="32" customFormat="1" ht="16.5" customHeight="1">
      <c r="F55" s="44"/>
      <c r="G55" s="44"/>
      <c r="H55" s="44"/>
      <c r="I55" s="77"/>
      <c r="J55" s="35"/>
      <c r="K55" s="34"/>
      <c r="L55" s="35"/>
      <c r="M55" s="35"/>
      <c r="N55" s="35"/>
      <c r="R55" s="75"/>
    </row>
    <row r="56" spans="6:18" s="32" customFormat="1" ht="16.5" customHeight="1"/>
    <row r="57" spans="6:18" s="32" customFormat="1" ht="16.5" customHeight="1"/>
    <row r="58" spans="6:18" s="32" customFormat="1" ht="16.5" customHeight="1"/>
    <row r="59" spans="6:18" s="32" customFormat="1" ht="16.5" customHeight="1"/>
    <row r="60" spans="6:18" s="32" customFormat="1" ht="16.5" customHeight="1"/>
    <row r="61" spans="6:18" s="32" customFormat="1" ht="16.5" customHeight="1"/>
    <row r="62" spans="6:18" s="32" customFormat="1" ht="16.5" customHeight="1">
      <c r="F62" s="44"/>
      <c r="G62" s="44"/>
      <c r="H62" s="44"/>
      <c r="I62" s="77"/>
      <c r="J62" s="35"/>
      <c r="K62" s="34"/>
      <c r="L62" s="35"/>
      <c r="M62" s="35"/>
      <c r="N62" s="35"/>
      <c r="R62" s="75"/>
    </row>
    <row r="63" spans="6:18" s="32" customFormat="1" ht="16.5" customHeight="1"/>
    <row r="64" spans="6:18" s="32" customFormat="1" ht="16.5" customHeight="1">
      <c r="F64" s="44"/>
      <c r="G64" s="44"/>
      <c r="H64" s="44"/>
      <c r="I64" s="77"/>
      <c r="J64" s="35"/>
      <c r="K64" s="34"/>
      <c r="L64" s="35"/>
      <c r="M64" s="35"/>
      <c r="N64" s="35"/>
      <c r="R64" s="75"/>
    </row>
    <row r="65" spans="6:18" s="32" customFormat="1" ht="16.5" customHeight="1"/>
    <row r="66" spans="6:18" s="32" customFormat="1" ht="16.5" customHeight="1">
      <c r="F66" s="44"/>
      <c r="G66" s="44"/>
      <c r="H66" s="44"/>
      <c r="I66" s="77"/>
      <c r="J66" s="35"/>
      <c r="K66" s="34"/>
      <c r="L66" s="35"/>
      <c r="M66" s="35"/>
      <c r="N66" s="35"/>
      <c r="R66" s="75"/>
    </row>
    <row r="67" spans="6:18" s="32" customFormat="1" ht="16.5" customHeight="1">
      <c r="F67" s="44"/>
      <c r="G67" s="44"/>
      <c r="H67" s="44"/>
      <c r="I67" s="77"/>
      <c r="J67" s="35"/>
      <c r="K67" s="34"/>
      <c r="L67" s="35"/>
      <c r="M67" s="35"/>
      <c r="N67" s="35"/>
      <c r="R67" s="75"/>
    </row>
    <row r="68" spans="6:18" s="32" customFormat="1" ht="16.5" customHeight="1"/>
    <row r="69" spans="6:18" s="32" customFormat="1" ht="16.5" customHeight="1"/>
    <row r="70" spans="6:18" s="32" customFormat="1" ht="16.5" customHeight="1"/>
    <row r="71" spans="6:18" s="32" customFormat="1" ht="16.5" customHeight="1">
      <c r="F71" s="44"/>
      <c r="G71" s="44"/>
      <c r="H71" s="44"/>
      <c r="I71" s="77"/>
      <c r="J71" s="35"/>
      <c r="K71" s="34"/>
      <c r="L71" s="35"/>
      <c r="M71" s="35"/>
      <c r="N71" s="35"/>
      <c r="R71" s="75"/>
    </row>
    <row r="72" spans="6:18" s="32" customFormat="1" ht="16.5" customHeight="1">
      <c r="F72" s="44"/>
      <c r="G72" s="44"/>
      <c r="H72" s="44"/>
      <c r="I72" s="77"/>
      <c r="J72" s="35"/>
      <c r="K72" s="34"/>
      <c r="L72" s="35"/>
      <c r="M72" s="35"/>
      <c r="N72" s="35"/>
      <c r="R72" s="75"/>
    </row>
    <row r="73" spans="6:18" s="32" customFormat="1" ht="16.5" customHeight="1"/>
    <row r="74" spans="6:18" s="32" customFormat="1" ht="16.5" customHeight="1"/>
    <row r="75" spans="6:18" s="32" customFormat="1" ht="16.5" customHeight="1"/>
    <row r="76" spans="6:18" s="32" customFormat="1" ht="16.5" customHeight="1">
      <c r="F76" s="44"/>
      <c r="G76" s="44"/>
      <c r="H76" s="44"/>
      <c r="I76" s="77"/>
      <c r="J76" s="35"/>
      <c r="K76" s="34"/>
      <c r="L76" s="35"/>
      <c r="M76" s="35"/>
      <c r="N76" s="35"/>
      <c r="R76" s="75"/>
    </row>
    <row r="77" spans="6:18" s="32" customFormat="1" ht="16.5" customHeight="1">
      <c r="F77" s="44"/>
      <c r="G77" s="44"/>
      <c r="H77" s="44"/>
      <c r="I77" s="77"/>
      <c r="J77" s="35"/>
      <c r="K77" s="34"/>
      <c r="L77" s="35"/>
      <c r="M77" s="35"/>
      <c r="N77" s="35"/>
      <c r="R77" s="75"/>
    </row>
    <row r="78" spans="6:18" s="32" customFormat="1" ht="16.5" customHeight="1">
      <c r="F78" s="44"/>
      <c r="G78" s="44"/>
      <c r="H78" s="44"/>
      <c r="I78" s="77"/>
      <c r="J78" s="35"/>
      <c r="K78" s="34"/>
      <c r="L78" s="35"/>
      <c r="M78" s="35"/>
      <c r="N78" s="35"/>
      <c r="R78" s="75"/>
    </row>
    <row r="79" spans="6:18" s="32" customFormat="1" ht="16.5" customHeight="1">
      <c r="F79" s="44"/>
      <c r="G79" s="44"/>
      <c r="H79" s="44"/>
      <c r="I79" s="77"/>
      <c r="J79" s="35"/>
      <c r="K79" s="34"/>
      <c r="L79" s="35"/>
      <c r="M79" s="35"/>
      <c r="N79" s="35"/>
      <c r="R79" s="75"/>
    </row>
    <row r="80" spans="6:18" s="32" customFormat="1" ht="16.5" customHeight="1">
      <c r="F80" s="44"/>
      <c r="G80" s="44"/>
      <c r="H80" s="44"/>
      <c r="I80" s="77"/>
      <c r="J80" s="35"/>
      <c r="K80" s="34"/>
      <c r="L80" s="35"/>
      <c r="M80" s="35"/>
      <c r="N80" s="35"/>
      <c r="R80" s="75"/>
    </row>
    <row r="81" spans="6:18" s="32" customFormat="1" ht="16.5" customHeight="1">
      <c r="F81" s="44"/>
      <c r="G81" s="44"/>
      <c r="H81" s="44"/>
      <c r="I81" s="77"/>
      <c r="J81" s="35"/>
      <c r="K81" s="34"/>
      <c r="L81" s="35"/>
      <c r="M81" s="35"/>
      <c r="N81" s="35"/>
      <c r="R81" s="75"/>
    </row>
    <row r="82" spans="6:18" s="32" customFormat="1" ht="16.5" customHeight="1">
      <c r="F82" s="44"/>
      <c r="G82" s="44"/>
      <c r="H82" s="44"/>
      <c r="I82" s="77"/>
      <c r="J82" s="35"/>
      <c r="K82" s="34"/>
      <c r="L82" s="35"/>
      <c r="M82" s="35"/>
      <c r="N82" s="35"/>
      <c r="R82" s="75"/>
    </row>
    <row r="83" spans="6:18" s="32" customFormat="1" ht="16.5" customHeight="1">
      <c r="F83" s="44"/>
      <c r="G83" s="44"/>
      <c r="H83" s="44"/>
      <c r="I83" s="77"/>
      <c r="J83" s="35"/>
      <c r="K83" s="34"/>
      <c r="L83" s="35"/>
      <c r="M83" s="35"/>
      <c r="N83" s="35"/>
      <c r="R83" s="75"/>
    </row>
    <row r="84" spans="6:18" s="32" customFormat="1" ht="16.5" customHeight="1">
      <c r="F84" s="44"/>
      <c r="G84" s="44"/>
      <c r="H84" s="44"/>
      <c r="I84" s="77"/>
      <c r="J84" s="35"/>
      <c r="K84" s="34"/>
      <c r="L84" s="35"/>
      <c r="M84" s="35"/>
      <c r="N84" s="35"/>
      <c r="R84" s="75"/>
    </row>
    <row r="85" spans="6:18" s="32" customFormat="1" ht="16.5" customHeight="1">
      <c r="F85" s="44"/>
      <c r="G85" s="44"/>
      <c r="H85" s="44"/>
      <c r="I85" s="77"/>
      <c r="J85" s="35"/>
      <c r="K85" s="34"/>
      <c r="L85" s="35"/>
      <c r="M85" s="35"/>
      <c r="N85" s="35"/>
      <c r="R85" s="75"/>
    </row>
    <row r="86" spans="6:18" s="32" customFormat="1" ht="16.5" customHeight="1">
      <c r="F86" s="44"/>
      <c r="G86" s="44"/>
      <c r="H86" s="44"/>
      <c r="I86" s="77"/>
      <c r="J86" s="35"/>
      <c r="K86" s="34"/>
      <c r="L86" s="35"/>
      <c r="M86" s="35"/>
      <c r="N86" s="35"/>
      <c r="R86" s="75"/>
    </row>
    <row r="87" spans="6:18" s="32" customFormat="1" ht="16.5" customHeight="1">
      <c r="F87" s="44"/>
      <c r="G87" s="44"/>
      <c r="H87" s="44"/>
      <c r="I87" s="77"/>
      <c r="J87" s="35"/>
      <c r="K87" s="34"/>
      <c r="L87" s="35"/>
      <c r="M87" s="35"/>
      <c r="N87" s="35"/>
      <c r="R87" s="75"/>
    </row>
    <row r="88" spans="6:18" s="32" customFormat="1" ht="16.5" customHeight="1">
      <c r="F88" s="44"/>
      <c r="G88" s="44"/>
      <c r="H88" s="44"/>
      <c r="I88" s="77"/>
      <c r="J88" s="35"/>
      <c r="K88" s="34"/>
      <c r="L88" s="35"/>
      <c r="M88" s="35"/>
      <c r="N88" s="35"/>
      <c r="R88" s="75"/>
    </row>
    <row r="89" spans="6:18" s="32" customFormat="1" ht="16.5" customHeight="1">
      <c r="F89" s="44"/>
      <c r="G89" s="44"/>
      <c r="H89" s="44"/>
      <c r="I89" s="77"/>
      <c r="J89" s="35"/>
      <c r="K89" s="34"/>
      <c r="L89" s="35"/>
      <c r="M89" s="35"/>
      <c r="N89" s="35"/>
      <c r="R89" s="75"/>
    </row>
    <row r="90" spans="6:18" s="32" customFormat="1" ht="16.5" customHeight="1">
      <c r="F90" s="44"/>
      <c r="G90" s="44"/>
      <c r="H90" s="44"/>
      <c r="I90" s="77"/>
      <c r="J90" s="35"/>
      <c r="K90" s="34"/>
      <c r="L90" s="35"/>
      <c r="M90" s="35"/>
      <c r="N90" s="35"/>
      <c r="R90" s="75"/>
    </row>
    <row r="91" spans="6:18" s="32" customFormat="1" ht="16.5" customHeight="1"/>
    <row r="92" spans="6:18" s="32" customFormat="1" ht="16.5" customHeight="1"/>
    <row r="93" spans="6:18" s="32" customFormat="1" ht="16.5" customHeight="1"/>
    <row r="94" spans="6:18" s="32" customFormat="1" ht="16.5" customHeight="1"/>
    <row r="95" spans="6:18" s="32" customFormat="1" ht="16.5" customHeight="1"/>
    <row r="96" spans="6:18" s="32" customFormat="1" ht="16.5" customHeight="1">
      <c r="F96" s="44"/>
      <c r="G96" s="44"/>
      <c r="H96" s="44"/>
      <c r="I96" s="77"/>
      <c r="J96" s="35"/>
      <c r="K96" s="34"/>
      <c r="L96" s="35"/>
      <c r="M96" s="35"/>
      <c r="N96" s="35"/>
      <c r="R96" s="75"/>
    </row>
    <row r="97" spans="6:20" s="32" customFormat="1" ht="16.5" customHeight="1"/>
    <row r="98" spans="6:20" s="32" customFormat="1" ht="16.5" customHeight="1"/>
    <row r="99" spans="6:20" s="32" customFormat="1" ht="16.5" customHeight="1"/>
    <row r="100" spans="6:20" s="32" customFormat="1" ht="16.5" customHeight="1">
      <c r="F100" s="44"/>
      <c r="G100" s="44"/>
      <c r="H100" s="44"/>
      <c r="I100" s="77"/>
      <c r="J100" s="35"/>
      <c r="K100" s="34"/>
      <c r="L100" s="35"/>
      <c r="M100" s="35"/>
      <c r="N100" s="35"/>
      <c r="R100" s="75"/>
    </row>
    <row r="101" spans="6:20" s="32" customFormat="1" ht="16.5" customHeight="1"/>
    <row r="102" spans="6:20" s="32" customFormat="1" ht="16.5" customHeight="1"/>
    <row r="103" spans="6:20" s="32" customFormat="1" ht="16.5" customHeight="1"/>
    <row r="104" spans="6:20" s="32" customFormat="1" ht="16.5" customHeight="1">
      <c r="F104" s="44"/>
      <c r="G104" s="44"/>
      <c r="H104" s="44"/>
      <c r="I104" s="77"/>
      <c r="J104" s="35"/>
      <c r="K104" s="34"/>
      <c r="L104" s="35"/>
      <c r="M104" s="35"/>
      <c r="N104" s="35"/>
      <c r="R104" s="75"/>
    </row>
    <row r="105" spans="6:20" s="32" customFormat="1" ht="16.5" customHeight="1"/>
    <row r="106" spans="6:20" s="32" customFormat="1" ht="16.5" customHeight="1"/>
    <row r="107" spans="6:20" s="32" customFormat="1" ht="16.5" customHeight="1"/>
    <row r="108" spans="6:20" s="32" customFormat="1" ht="16.5" customHeight="1"/>
    <row r="109" spans="6:20" ht="16.5" customHeight="1">
      <c r="F109" s="61"/>
      <c r="G109" s="61"/>
      <c r="H109" s="61"/>
      <c r="I109" s="61"/>
      <c r="J109" s="61"/>
      <c r="K109" s="61"/>
      <c r="L109" s="61"/>
      <c r="M109" s="61"/>
      <c r="N109" s="61"/>
      <c r="R109" s="32"/>
      <c r="S109" s="61"/>
      <c r="T109" s="61"/>
    </row>
    <row r="110" spans="6:20" ht="16.5" customHeight="1">
      <c r="F110" s="61"/>
      <c r="G110" s="61"/>
      <c r="H110" s="61"/>
      <c r="I110" s="61"/>
      <c r="J110" s="61"/>
      <c r="K110" s="61"/>
      <c r="L110" s="61"/>
      <c r="M110" s="61"/>
      <c r="N110" s="61"/>
      <c r="R110" s="32"/>
      <c r="S110" s="61"/>
      <c r="T110" s="61"/>
    </row>
    <row r="111" spans="6:20" ht="16.5" customHeight="1">
      <c r="F111" s="61"/>
      <c r="G111" s="61"/>
      <c r="H111" s="61"/>
      <c r="I111" s="61"/>
      <c r="J111" s="61"/>
      <c r="K111" s="61"/>
      <c r="L111" s="61"/>
      <c r="M111" s="61"/>
      <c r="N111" s="61"/>
      <c r="R111" s="32"/>
      <c r="S111" s="61"/>
      <c r="T111" s="61"/>
    </row>
    <row r="116" spans="6:20" ht="16.5" customHeight="1">
      <c r="F116" s="61"/>
      <c r="G116" s="61"/>
      <c r="H116" s="61"/>
      <c r="I116" s="61"/>
      <c r="J116" s="61"/>
      <c r="K116" s="61"/>
      <c r="L116" s="61"/>
      <c r="M116" s="61"/>
      <c r="N116" s="61"/>
      <c r="R116" s="32"/>
      <c r="S116" s="61"/>
      <c r="T116" s="61"/>
    </row>
    <row r="117" spans="6:20" ht="16.5" customHeight="1">
      <c r="F117" s="61"/>
      <c r="G117" s="61"/>
      <c r="H117" s="61"/>
      <c r="I117" s="61"/>
      <c r="J117" s="61"/>
      <c r="K117" s="61"/>
      <c r="L117" s="61"/>
      <c r="M117" s="61"/>
      <c r="N117" s="61"/>
      <c r="R117" s="32"/>
      <c r="S117" s="61"/>
      <c r="T117" s="61"/>
    </row>
    <row r="118" spans="6:20" ht="16.5" customHeight="1">
      <c r="F118" s="61"/>
      <c r="G118" s="61"/>
      <c r="H118" s="61"/>
      <c r="I118" s="61"/>
      <c r="J118" s="61"/>
      <c r="K118" s="61"/>
      <c r="L118" s="61"/>
      <c r="M118" s="61"/>
      <c r="N118" s="61"/>
      <c r="R118" s="32"/>
      <c r="S118" s="61"/>
      <c r="T118" s="61"/>
    </row>
  </sheetData>
  <mergeCells count="5">
    <mergeCell ref="F6:T6"/>
    <mergeCell ref="B39:C39"/>
    <mergeCell ref="F39:J39"/>
    <mergeCell ref="F7:P7"/>
    <mergeCell ref="L10:N10"/>
  </mergeCells>
  <phoneticPr fontId="0" type="noConversion"/>
  <pageMargins left="0.5" right="0.5" top="0.5" bottom="0.6" header="0.49" footer="0.4"/>
  <pageSetup paperSize="9" scale="95" firstPageNumber="9" orientation="landscape" useFirstPageNumber="1" horizontalDpi="1200" verticalDpi="1200" r:id="rId1"/>
  <headerFooter>
    <oddFooter>&amp;R&amp;"Arial,Regular"&amp;9&amp;P</oddFooter>
  </headerFooter>
  <ignoredErrors>
    <ignoredError sqref="P14:T14 I21:T21 Q15 O15 S15 F21 I22:T23 F16:F19 I16:T19 F22:F23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17"/>
  <sheetViews>
    <sheetView zoomScale="90" zoomScaleNormal="90" zoomScaleSheetLayoutView="100" workbookViewId="0">
      <selection activeCell="C9" sqref="C9"/>
    </sheetView>
  </sheetViews>
  <sheetFormatPr defaultColWidth="9.140625" defaultRowHeight="16.5" customHeight="1"/>
  <cols>
    <col min="1" max="2" width="1.7109375" style="61" customWidth="1"/>
    <col min="3" max="3" width="43.5703125" style="61" customWidth="1"/>
    <col min="4" max="4" width="6.7109375" style="61" customWidth="1"/>
    <col min="5" max="5" width="0.85546875" style="61" customWidth="1"/>
    <col min="6" max="6" width="15.7109375" style="54" customWidth="1"/>
    <col min="7" max="7" width="0.85546875" style="54" customWidth="1"/>
    <col min="8" max="8" width="15.7109375" style="54" customWidth="1"/>
    <col min="9" max="9" width="0.85546875" style="56" customWidth="1"/>
    <col min="10" max="10" width="15.7109375" style="41" customWidth="1"/>
    <col min="11" max="11" width="0.85546875" style="37" customWidth="1"/>
    <col min="12" max="12" width="15.7109375" style="41" customWidth="1"/>
    <col min="13" max="13" width="0.85546875" style="41" customWidth="1"/>
    <col min="14" max="14" width="15.7109375" style="41" customWidth="1"/>
    <col min="15" max="16384" width="9.140625" style="61"/>
  </cols>
  <sheetData>
    <row r="1" spans="1:14" s="18" customFormat="1" ht="16.5" customHeight="1">
      <c r="A1" s="18" t="str">
        <f>+'9'!A1</f>
        <v>AddTech Hub Public Company Limited</v>
      </c>
      <c r="F1" s="188"/>
      <c r="G1" s="188"/>
      <c r="H1" s="188"/>
      <c r="I1" s="65"/>
      <c r="J1" s="19"/>
      <c r="K1" s="31"/>
      <c r="L1" s="19"/>
      <c r="M1" s="19"/>
      <c r="N1" s="19"/>
    </row>
    <row r="2" spans="1:14" s="18" customFormat="1" ht="16.5" customHeight="1">
      <c r="A2" s="21" t="s">
        <v>123</v>
      </c>
      <c r="F2" s="188"/>
      <c r="G2" s="188"/>
      <c r="H2" s="188"/>
      <c r="I2" s="65"/>
      <c r="J2" s="19"/>
      <c r="K2" s="31"/>
      <c r="L2" s="19"/>
      <c r="M2" s="19"/>
      <c r="N2" s="19"/>
    </row>
    <row r="3" spans="1:14" s="18" customFormat="1" ht="16.5" customHeight="1">
      <c r="A3" s="23" t="str">
        <f>+'9'!A3</f>
        <v>For the year ended 31 December 2021</v>
      </c>
      <c r="B3" s="23"/>
      <c r="C3" s="23"/>
      <c r="D3" s="25"/>
      <c r="E3" s="69"/>
      <c r="F3" s="67"/>
      <c r="G3" s="67"/>
      <c r="H3" s="67"/>
      <c r="I3" s="68"/>
      <c r="J3" s="25"/>
      <c r="K3" s="69"/>
      <c r="L3" s="69"/>
      <c r="M3" s="69"/>
      <c r="N3" s="69"/>
    </row>
    <row r="4" spans="1:14" s="18" customFormat="1" ht="15.95" customHeight="1">
      <c r="A4" s="21"/>
      <c r="B4" s="21"/>
      <c r="C4" s="21"/>
      <c r="D4" s="28"/>
      <c r="E4" s="72"/>
      <c r="F4" s="192"/>
      <c r="G4" s="192"/>
      <c r="H4" s="192"/>
      <c r="I4" s="71"/>
      <c r="J4" s="28"/>
      <c r="K4" s="72"/>
      <c r="L4" s="72"/>
      <c r="M4" s="72"/>
      <c r="N4" s="72"/>
    </row>
    <row r="5" spans="1:14" s="18" customFormat="1" ht="15.95" customHeight="1">
      <c r="A5" s="21"/>
      <c r="B5" s="21"/>
      <c r="C5" s="21"/>
      <c r="D5" s="28"/>
      <c r="E5" s="72"/>
      <c r="F5" s="192"/>
      <c r="G5" s="192"/>
      <c r="H5" s="192"/>
      <c r="I5" s="71"/>
      <c r="J5" s="28"/>
      <c r="K5" s="72"/>
      <c r="L5" s="72"/>
      <c r="M5" s="72"/>
      <c r="N5" s="72"/>
    </row>
    <row r="6" spans="1:14" s="18" customFormat="1" ht="15.95" customHeight="1">
      <c r="A6" s="1"/>
      <c r="B6" s="1"/>
      <c r="C6" s="1"/>
      <c r="D6" s="1"/>
      <c r="E6" s="1"/>
      <c r="F6" s="198" t="s">
        <v>67</v>
      </c>
      <c r="G6" s="198"/>
      <c r="H6" s="198"/>
      <c r="I6" s="198"/>
      <c r="J6" s="198"/>
      <c r="K6" s="198"/>
      <c r="L6" s="198"/>
      <c r="M6" s="198"/>
      <c r="N6" s="198"/>
    </row>
    <row r="7" spans="1:14" s="18" customFormat="1" ht="15.95" customHeight="1">
      <c r="A7" s="1"/>
      <c r="B7" s="1"/>
      <c r="C7" s="1"/>
      <c r="D7" s="1"/>
      <c r="E7" s="1"/>
      <c r="F7" s="195"/>
      <c r="G7" s="195"/>
      <c r="H7" s="5" t="s">
        <v>145</v>
      </c>
      <c r="I7" s="195"/>
      <c r="J7" s="195"/>
      <c r="K7" s="195"/>
      <c r="L7" s="195"/>
      <c r="M7" s="195"/>
      <c r="N7" s="195"/>
    </row>
    <row r="8" spans="1:14" s="32" customFormat="1" ht="15.95" customHeight="1">
      <c r="A8" s="1"/>
      <c r="B8" s="1"/>
      <c r="C8" s="1"/>
      <c r="D8" s="12"/>
      <c r="E8" s="55"/>
      <c r="F8" s="5" t="s">
        <v>34</v>
      </c>
      <c r="G8" s="5"/>
      <c r="H8" s="5" t="s">
        <v>146</v>
      </c>
      <c r="I8" s="74"/>
      <c r="J8" s="198" t="s">
        <v>27</v>
      </c>
      <c r="K8" s="198"/>
      <c r="L8" s="198"/>
      <c r="M8" s="195"/>
    </row>
    <row r="9" spans="1:14" s="32" customFormat="1" ht="15.95" customHeight="1">
      <c r="A9" s="1"/>
      <c r="B9" s="1"/>
      <c r="C9" s="1"/>
      <c r="D9" s="12"/>
      <c r="E9" s="55"/>
      <c r="F9" s="5" t="s">
        <v>35</v>
      </c>
      <c r="G9" s="5"/>
      <c r="H9" s="5" t="s">
        <v>147</v>
      </c>
      <c r="I9" s="73"/>
      <c r="J9" s="80" t="s">
        <v>175</v>
      </c>
      <c r="K9" s="73"/>
      <c r="L9" s="3"/>
      <c r="M9" s="3"/>
      <c r="N9" s="3"/>
    </row>
    <row r="10" spans="1:14" s="32" customFormat="1" ht="15.95" customHeight="1">
      <c r="A10" s="1"/>
      <c r="B10" s="1"/>
      <c r="C10" s="1"/>
      <c r="D10" s="12"/>
      <c r="E10" s="55"/>
      <c r="F10" s="5" t="s">
        <v>36</v>
      </c>
      <c r="G10" s="5"/>
      <c r="H10" s="5" t="s">
        <v>148</v>
      </c>
      <c r="I10" s="73"/>
      <c r="J10" s="80" t="s">
        <v>176</v>
      </c>
      <c r="K10" s="73"/>
      <c r="L10" s="5" t="s">
        <v>29</v>
      </c>
      <c r="M10" s="5"/>
      <c r="N10" s="5" t="s">
        <v>72</v>
      </c>
    </row>
    <row r="11" spans="1:14" s="32" customFormat="1" ht="15.95" customHeight="1">
      <c r="A11" s="10"/>
      <c r="B11" s="10"/>
      <c r="C11" s="10"/>
      <c r="D11" s="189" t="s">
        <v>0</v>
      </c>
      <c r="E11" s="55"/>
      <c r="F11" s="8" t="s">
        <v>59</v>
      </c>
      <c r="G11" s="9"/>
      <c r="H11" s="8" t="s">
        <v>59</v>
      </c>
      <c r="J11" s="8" t="s">
        <v>59</v>
      </c>
      <c r="L11" s="8" t="s">
        <v>59</v>
      </c>
      <c r="M11" s="9"/>
      <c r="N11" s="8" t="s">
        <v>59</v>
      </c>
    </row>
    <row r="12" spans="1:14" s="32" customFormat="1" ht="6" customHeight="1">
      <c r="A12" s="10"/>
      <c r="B12" s="10"/>
      <c r="C12" s="10"/>
      <c r="D12" s="12"/>
      <c r="E12" s="55"/>
      <c r="F12" s="5"/>
      <c r="G12" s="5"/>
      <c r="H12" s="5"/>
      <c r="I12" s="73"/>
      <c r="J12" s="5"/>
      <c r="K12" s="73"/>
      <c r="L12" s="5"/>
      <c r="M12" s="5"/>
      <c r="N12" s="5"/>
    </row>
    <row r="13" spans="1:14" s="32" customFormat="1" ht="15.95" customHeight="1">
      <c r="A13" s="4" t="s">
        <v>149</v>
      </c>
      <c r="B13" s="10"/>
      <c r="C13" s="10"/>
      <c r="D13" s="13"/>
      <c r="E13" s="55"/>
      <c r="F13" s="12">
        <v>60000000</v>
      </c>
      <c r="G13" s="12"/>
      <c r="H13" s="12">
        <v>0</v>
      </c>
      <c r="I13" s="55"/>
      <c r="J13" s="12">
        <v>5000000</v>
      </c>
      <c r="K13" s="55"/>
      <c r="L13" s="12">
        <v>26565198</v>
      </c>
      <c r="M13" s="12"/>
      <c r="N13" s="12">
        <f>SUM(F13:M13)</f>
        <v>91565198</v>
      </c>
    </row>
    <row r="14" spans="1:14" s="32" customFormat="1" ht="6" customHeight="1">
      <c r="A14" s="4"/>
      <c r="B14" s="10"/>
      <c r="C14" s="10"/>
      <c r="D14" s="13"/>
      <c r="E14" s="55"/>
      <c r="F14" s="12"/>
      <c r="G14" s="12"/>
      <c r="H14" s="12"/>
      <c r="I14" s="55"/>
      <c r="J14" s="12"/>
      <c r="K14" s="55"/>
      <c r="L14" s="12"/>
      <c r="M14" s="12"/>
      <c r="N14" s="12"/>
    </row>
    <row r="15" spans="1:14" s="32" customFormat="1" ht="15.95" customHeight="1">
      <c r="A15" s="4" t="s">
        <v>153</v>
      </c>
      <c r="B15" s="10"/>
      <c r="C15" s="10"/>
      <c r="D15" s="13"/>
      <c r="E15" s="55"/>
      <c r="F15" s="12"/>
      <c r="G15" s="12"/>
      <c r="H15" s="12"/>
      <c r="I15" s="55"/>
      <c r="J15" s="12"/>
      <c r="K15" s="55"/>
      <c r="L15" s="12"/>
      <c r="M15" s="12"/>
      <c r="N15" s="12"/>
    </row>
    <row r="16" spans="1:14" s="32" customFormat="1" ht="15.95" customHeight="1">
      <c r="A16" s="60" t="s">
        <v>37</v>
      </c>
      <c r="B16" s="10"/>
      <c r="C16" s="10"/>
      <c r="D16" s="13">
        <v>24</v>
      </c>
      <c r="E16" s="55"/>
      <c r="F16" s="12">
        <v>0</v>
      </c>
      <c r="G16" s="12"/>
      <c r="H16" s="12">
        <v>0</v>
      </c>
      <c r="I16" s="55"/>
      <c r="J16" s="12">
        <v>3000000</v>
      </c>
      <c r="K16" s="55"/>
      <c r="L16" s="12">
        <v>-3000000</v>
      </c>
      <c r="M16" s="12"/>
      <c r="N16" s="12">
        <f>SUM(F16:M16)</f>
        <v>0</v>
      </c>
    </row>
    <row r="17" spans="1:14" s="32" customFormat="1" ht="15.95" customHeight="1">
      <c r="A17" s="10" t="s">
        <v>7</v>
      </c>
      <c r="B17" s="10"/>
      <c r="C17" s="10"/>
      <c r="D17" s="13"/>
      <c r="E17" s="55"/>
      <c r="F17" s="12">
        <v>0</v>
      </c>
      <c r="G17" s="12"/>
      <c r="H17" s="12">
        <v>0</v>
      </c>
      <c r="I17" s="55"/>
      <c r="J17" s="12">
        <v>0</v>
      </c>
      <c r="K17" s="55"/>
      <c r="L17" s="12">
        <v>61629906</v>
      </c>
      <c r="M17" s="12"/>
      <c r="N17" s="12">
        <f>SUM(F17:M17)</f>
        <v>61629906</v>
      </c>
    </row>
    <row r="18" spans="1:14" s="32" customFormat="1" ht="15.95" customHeight="1">
      <c r="A18" s="10" t="s">
        <v>49</v>
      </c>
      <c r="B18" s="10"/>
      <c r="C18" s="10"/>
      <c r="D18" s="13">
        <v>25</v>
      </c>
      <c r="E18" s="55"/>
      <c r="F18" s="15">
        <v>0</v>
      </c>
      <c r="G18" s="12"/>
      <c r="H18" s="15">
        <v>0</v>
      </c>
      <c r="I18" s="55"/>
      <c r="J18" s="15">
        <v>0</v>
      </c>
      <c r="K18" s="55"/>
      <c r="L18" s="15">
        <v>-67999950</v>
      </c>
      <c r="M18" s="12"/>
      <c r="N18" s="15">
        <f>SUM(F18:M18)</f>
        <v>-67999950</v>
      </c>
    </row>
    <row r="19" spans="1:14" s="32" customFormat="1" ht="6" customHeight="1">
      <c r="A19" s="10"/>
      <c r="B19" s="10"/>
      <c r="C19" s="10"/>
      <c r="D19" s="13"/>
      <c r="E19" s="55"/>
      <c r="F19" s="12"/>
      <c r="G19" s="12"/>
      <c r="H19" s="12"/>
      <c r="I19" s="55"/>
      <c r="J19" s="12"/>
      <c r="K19" s="55"/>
      <c r="L19" s="12"/>
      <c r="M19" s="12"/>
      <c r="N19" s="12"/>
    </row>
    <row r="20" spans="1:14" s="32" customFormat="1" ht="15.95" customHeight="1" thickBot="1">
      <c r="A20" s="4" t="s">
        <v>109</v>
      </c>
      <c r="B20" s="10"/>
      <c r="C20" s="10"/>
      <c r="D20" s="13"/>
      <c r="E20" s="55"/>
      <c r="F20" s="76">
        <f>SUM(F13:F18)</f>
        <v>60000000</v>
      </c>
      <c r="G20" s="12"/>
      <c r="H20" s="76">
        <f>SUM(H13:H18)</f>
        <v>0</v>
      </c>
      <c r="I20" s="55"/>
      <c r="J20" s="76">
        <f>SUM(J13:J18)</f>
        <v>8000000</v>
      </c>
      <c r="K20" s="55"/>
      <c r="L20" s="76">
        <f>SUM(L13:L18)</f>
        <v>17195154</v>
      </c>
      <c r="M20" s="12"/>
      <c r="N20" s="76">
        <f>SUM(N13:N18)</f>
        <v>85195154</v>
      </c>
    </row>
    <row r="21" spans="1:14" s="32" customFormat="1" ht="16.5" customHeight="1" thickTop="1">
      <c r="A21" s="4"/>
      <c r="B21" s="10"/>
      <c r="C21" s="10"/>
      <c r="D21" s="13"/>
      <c r="E21" s="55"/>
      <c r="F21" s="12"/>
      <c r="G21" s="12"/>
      <c r="H21" s="12"/>
      <c r="I21" s="55"/>
      <c r="J21" s="12"/>
      <c r="K21" s="55"/>
      <c r="L21" s="12"/>
      <c r="M21" s="12"/>
      <c r="N21" s="12"/>
    </row>
    <row r="22" spans="1:14" s="32" customFormat="1" ht="16.5" customHeight="1">
      <c r="A22" s="4"/>
      <c r="B22" s="10"/>
      <c r="C22" s="10"/>
      <c r="D22" s="13"/>
      <c r="E22" s="55"/>
      <c r="F22" s="12"/>
      <c r="G22" s="12"/>
      <c r="H22" s="12"/>
      <c r="I22" s="55"/>
      <c r="J22" s="12"/>
      <c r="K22" s="55"/>
      <c r="L22" s="12"/>
      <c r="M22" s="12"/>
      <c r="N22" s="12"/>
    </row>
    <row r="23" spans="1:14" s="32" customFormat="1" ht="15.95" customHeight="1">
      <c r="A23" s="4" t="s">
        <v>151</v>
      </c>
      <c r="B23" s="10"/>
      <c r="C23" s="10"/>
      <c r="D23" s="13"/>
      <c r="E23" s="55"/>
      <c r="F23" s="138">
        <f>F20</f>
        <v>60000000</v>
      </c>
      <c r="G23" s="12"/>
      <c r="H23" s="138">
        <f>H20</f>
        <v>0</v>
      </c>
      <c r="I23" s="55"/>
      <c r="J23" s="138">
        <f>J20</f>
        <v>8000000</v>
      </c>
      <c r="K23" s="55"/>
      <c r="L23" s="138">
        <f>L20</f>
        <v>17195154</v>
      </c>
      <c r="M23" s="12"/>
      <c r="N23" s="138">
        <f>SUM(F23:M23)</f>
        <v>85195154</v>
      </c>
    </row>
    <row r="24" spans="1:14" s="32" customFormat="1" ht="6" customHeight="1">
      <c r="A24" s="4"/>
      <c r="B24" s="10"/>
      <c r="C24" s="10"/>
      <c r="D24" s="13"/>
      <c r="E24" s="55"/>
      <c r="F24" s="138"/>
      <c r="G24" s="12"/>
      <c r="H24" s="138"/>
      <c r="I24" s="55"/>
      <c r="J24" s="138"/>
      <c r="K24" s="55"/>
      <c r="L24" s="138"/>
      <c r="M24" s="12"/>
      <c r="N24" s="138"/>
    </row>
    <row r="25" spans="1:14" s="32" customFormat="1" ht="15.95" customHeight="1">
      <c r="A25" s="4" t="s">
        <v>153</v>
      </c>
      <c r="B25" s="10"/>
      <c r="C25" s="10"/>
      <c r="D25" s="13"/>
      <c r="E25" s="55"/>
      <c r="F25" s="138"/>
      <c r="G25" s="12"/>
      <c r="H25" s="138"/>
      <c r="I25" s="55"/>
      <c r="J25" s="138"/>
      <c r="K25" s="55"/>
      <c r="L25" s="138"/>
      <c r="M25" s="12"/>
      <c r="N25" s="138"/>
    </row>
    <row r="26" spans="1:14" s="32" customFormat="1" ht="15.95" customHeight="1">
      <c r="A26" s="60" t="s">
        <v>152</v>
      </c>
      <c r="B26" s="10"/>
      <c r="C26" s="10"/>
      <c r="D26" s="13">
        <v>23</v>
      </c>
      <c r="E26" s="55"/>
      <c r="F26" s="138">
        <v>20000000</v>
      </c>
      <c r="G26" s="12"/>
      <c r="H26" s="138">
        <v>409284207</v>
      </c>
      <c r="I26" s="55"/>
      <c r="J26" s="138">
        <v>0</v>
      </c>
      <c r="K26" s="55"/>
      <c r="L26" s="138">
        <v>0</v>
      </c>
      <c r="M26" s="12"/>
      <c r="N26" s="138">
        <f>SUM(F26:L26)</f>
        <v>429284207</v>
      </c>
    </row>
    <row r="27" spans="1:14" s="32" customFormat="1" ht="15.95" customHeight="1">
      <c r="A27" s="10" t="s">
        <v>7</v>
      </c>
      <c r="B27" s="10"/>
      <c r="C27" s="10"/>
      <c r="D27" s="13"/>
      <c r="E27" s="55"/>
      <c r="F27" s="138">
        <v>0</v>
      </c>
      <c r="G27" s="12"/>
      <c r="H27" s="138">
        <v>0</v>
      </c>
      <c r="I27" s="55"/>
      <c r="J27" s="138">
        <v>0</v>
      </c>
      <c r="K27" s="55"/>
      <c r="L27" s="138">
        <v>75843429</v>
      </c>
      <c r="M27" s="12"/>
      <c r="N27" s="138">
        <f>SUM(F27:M27)</f>
        <v>75843429</v>
      </c>
    </row>
    <row r="28" spans="1:14" s="32" customFormat="1" ht="15.95" customHeight="1">
      <c r="A28" s="10" t="s">
        <v>49</v>
      </c>
      <c r="B28" s="10"/>
      <c r="C28" s="10"/>
      <c r="D28" s="13">
        <v>25</v>
      </c>
      <c r="E28" s="55"/>
      <c r="F28" s="140">
        <v>0</v>
      </c>
      <c r="G28" s="12"/>
      <c r="H28" s="140">
        <v>0</v>
      </c>
      <c r="I28" s="55"/>
      <c r="J28" s="140">
        <v>0</v>
      </c>
      <c r="K28" s="55"/>
      <c r="L28" s="140">
        <v>-68799950</v>
      </c>
      <c r="M28" s="12"/>
      <c r="N28" s="140">
        <f>SUM(F28:M28)</f>
        <v>-68799950</v>
      </c>
    </row>
    <row r="29" spans="1:14" s="32" customFormat="1" ht="6" customHeight="1">
      <c r="A29" s="10"/>
      <c r="B29" s="10"/>
      <c r="C29" s="10"/>
      <c r="D29" s="13"/>
      <c r="E29" s="55"/>
      <c r="F29" s="138"/>
      <c r="G29" s="12"/>
      <c r="H29" s="138"/>
      <c r="I29" s="55"/>
      <c r="J29" s="138"/>
      <c r="K29" s="55"/>
      <c r="L29" s="138"/>
      <c r="M29" s="12"/>
      <c r="N29" s="138"/>
    </row>
    <row r="30" spans="1:14" s="32" customFormat="1" ht="15.95" customHeight="1" thickBot="1">
      <c r="A30" s="4" t="s">
        <v>137</v>
      </c>
      <c r="B30" s="10"/>
      <c r="C30" s="10"/>
      <c r="D30" s="13"/>
      <c r="E30" s="55"/>
      <c r="F30" s="141">
        <f>SUM(F23:F28)</f>
        <v>80000000</v>
      </c>
      <c r="G30" s="12"/>
      <c r="H30" s="141">
        <f>SUM(H23:H28)</f>
        <v>409284207</v>
      </c>
      <c r="I30" s="55"/>
      <c r="J30" s="141">
        <f>SUM(J23:J28)</f>
        <v>8000000</v>
      </c>
      <c r="K30" s="55"/>
      <c r="L30" s="141">
        <f>SUM(L23:L28)</f>
        <v>24238633</v>
      </c>
      <c r="M30" s="12"/>
      <c r="N30" s="141">
        <f>SUM(N23:N28)</f>
        <v>521522840</v>
      </c>
    </row>
    <row r="31" spans="1:14" ht="16.5" customHeight="1" thickTop="1"/>
    <row r="34" spans="1:14" s="14" customFormat="1" ht="16.5" customHeight="1">
      <c r="A34" s="60" t="s">
        <v>172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</row>
    <row r="35" spans="1:14" ht="16.5" customHeight="1">
      <c r="A35" s="61" t="s">
        <v>173</v>
      </c>
      <c r="F35" s="61"/>
      <c r="G35" s="61"/>
      <c r="H35" s="61"/>
      <c r="I35" s="61"/>
      <c r="J35" s="61"/>
      <c r="K35" s="61"/>
      <c r="L35" s="61"/>
      <c r="M35" s="61"/>
      <c r="N35" s="61"/>
    </row>
    <row r="36" spans="1:14" ht="12.75" customHeight="1"/>
    <row r="37" spans="1:14" ht="21.95" customHeight="1">
      <c r="A37" s="45" t="str">
        <f>'9'!A40</f>
        <v>The accompanying notes are an integral part of these consolidated and separate financial statements.</v>
      </c>
      <c r="B37" s="45"/>
      <c r="C37" s="45"/>
      <c r="D37" s="36"/>
      <c r="E37" s="53"/>
      <c r="F37" s="51"/>
      <c r="G37" s="51"/>
      <c r="H37" s="51"/>
      <c r="I37" s="52"/>
      <c r="J37" s="36"/>
      <c r="K37" s="53"/>
      <c r="L37" s="53"/>
      <c r="M37" s="53"/>
      <c r="N37" s="53"/>
    </row>
    <row r="38" spans="1:14" ht="16.5" customHeight="1">
      <c r="F38" s="61"/>
      <c r="G38" s="61"/>
      <c r="H38" s="61"/>
      <c r="I38" s="61"/>
      <c r="J38" s="61"/>
      <c r="K38" s="61"/>
      <c r="L38" s="61"/>
      <c r="M38" s="61"/>
      <c r="N38" s="61"/>
    </row>
    <row r="39" spans="1:14" ht="16.5" customHeight="1">
      <c r="F39" s="61"/>
      <c r="G39" s="61"/>
      <c r="H39" s="61"/>
      <c r="I39" s="61"/>
      <c r="J39" s="61"/>
      <c r="K39" s="61"/>
      <c r="L39" s="61"/>
      <c r="M39" s="61"/>
      <c r="N39" s="61"/>
    </row>
    <row r="40" spans="1:14" ht="16.5" customHeight="1">
      <c r="F40" s="61"/>
      <c r="G40" s="61"/>
      <c r="H40" s="61"/>
      <c r="I40" s="61"/>
      <c r="J40" s="61"/>
      <c r="K40" s="61"/>
      <c r="L40" s="61"/>
      <c r="M40" s="61"/>
      <c r="N40" s="61"/>
    </row>
    <row r="41" spans="1:14" ht="16.5" customHeight="1">
      <c r="F41" s="61"/>
      <c r="G41" s="61"/>
      <c r="H41" s="61"/>
      <c r="I41" s="61"/>
      <c r="J41" s="61"/>
      <c r="K41" s="61"/>
      <c r="L41" s="61"/>
      <c r="M41" s="61"/>
      <c r="N41" s="61"/>
    </row>
    <row r="42" spans="1:14" ht="16.5" customHeight="1">
      <c r="F42" s="61"/>
      <c r="G42" s="61"/>
      <c r="H42" s="61"/>
      <c r="I42" s="61"/>
      <c r="J42" s="61"/>
      <c r="K42" s="61"/>
      <c r="L42" s="61"/>
      <c r="M42" s="61"/>
      <c r="N42" s="61"/>
    </row>
    <row r="43" spans="1:14" ht="16.5" customHeight="1">
      <c r="F43" s="61"/>
      <c r="G43" s="61"/>
      <c r="H43" s="61"/>
      <c r="I43" s="61"/>
      <c r="J43" s="61"/>
      <c r="K43" s="61"/>
      <c r="L43" s="61"/>
      <c r="M43" s="61"/>
      <c r="N43" s="61"/>
    </row>
    <row r="44" spans="1:14" ht="16.5" customHeight="1">
      <c r="F44" s="61"/>
      <c r="G44" s="61"/>
      <c r="H44" s="61"/>
      <c r="I44" s="61"/>
      <c r="J44" s="61"/>
      <c r="K44" s="61"/>
      <c r="L44" s="61"/>
      <c r="M44" s="61"/>
      <c r="N44" s="61"/>
    </row>
    <row r="45" spans="1:14" ht="16.5" customHeight="1">
      <c r="F45" s="61"/>
      <c r="G45" s="61"/>
      <c r="H45" s="61"/>
      <c r="I45" s="61"/>
      <c r="J45" s="61"/>
      <c r="K45" s="61"/>
      <c r="L45" s="61"/>
      <c r="M45" s="61"/>
      <c r="N45" s="61"/>
    </row>
    <row r="46" spans="1:14" ht="16.5" customHeight="1">
      <c r="F46" s="61"/>
      <c r="G46" s="61"/>
      <c r="H46" s="61"/>
      <c r="I46" s="61"/>
      <c r="J46" s="61"/>
      <c r="K46" s="61"/>
      <c r="L46" s="61"/>
      <c r="M46" s="61"/>
      <c r="N46" s="61"/>
    </row>
    <row r="47" spans="1:14" ht="16.5" customHeight="1">
      <c r="F47" s="61"/>
      <c r="G47" s="61"/>
      <c r="H47" s="61"/>
      <c r="I47" s="61"/>
      <c r="J47" s="61"/>
      <c r="K47" s="61"/>
      <c r="L47" s="61"/>
      <c r="M47" s="61"/>
      <c r="N47" s="61"/>
    </row>
    <row r="48" spans="1:14" ht="16.5" customHeight="1">
      <c r="F48" s="61"/>
      <c r="G48" s="61"/>
      <c r="H48" s="61"/>
      <c r="I48" s="61"/>
      <c r="J48" s="61"/>
      <c r="K48" s="61"/>
      <c r="L48" s="61"/>
      <c r="M48" s="61"/>
      <c r="N48" s="61"/>
    </row>
    <row r="49" spans="6:14" ht="16.5" customHeight="1">
      <c r="F49" s="61"/>
      <c r="G49" s="61"/>
      <c r="H49" s="61"/>
      <c r="I49" s="61"/>
      <c r="J49" s="61"/>
      <c r="K49" s="61"/>
      <c r="L49" s="61"/>
      <c r="M49" s="61"/>
      <c r="N49" s="61"/>
    </row>
    <row r="50" spans="6:14" ht="16.5" customHeight="1">
      <c r="F50" s="61"/>
      <c r="G50" s="61"/>
      <c r="H50" s="61"/>
      <c r="I50" s="61"/>
      <c r="J50" s="61"/>
      <c r="K50" s="61"/>
      <c r="L50" s="61"/>
      <c r="M50" s="61"/>
      <c r="N50" s="61"/>
    </row>
    <row r="51" spans="6:14" ht="16.5" customHeight="1">
      <c r="F51" s="61"/>
      <c r="G51" s="61"/>
      <c r="H51" s="61"/>
      <c r="I51" s="61"/>
      <c r="J51" s="61"/>
      <c r="K51" s="61"/>
      <c r="L51" s="61"/>
      <c r="M51" s="61"/>
      <c r="N51" s="61"/>
    </row>
    <row r="52" spans="6:14" ht="16.5" customHeight="1">
      <c r="F52" s="61"/>
      <c r="G52" s="61"/>
      <c r="H52" s="61"/>
      <c r="I52" s="61"/>
      <c r="J52" s="61"/>
      <c r="K52" s="61"/>
      <c r="L52" s="61"/>
      <c r="M52" s="61"/>
      <c r="N52" s="61"/>
    </row>
    <row r="53" spans="6:14" ht="16.5" customHeight="1">
      <c r="F53" s="61"/>
      <c r="G53" s="61"/>
      <c r="H53" s="61"/>
      <c r="I53" s="61"/>
      <c r="J53" s="61"/>
      <c r="K53" s="61"/>
      <c r="L53" s="61"/>
      <c r="M53" s="61"/>
      <c r="N53" s="61"/>
    </row>
    <row r="54" spans="6:14" ht="16.5" customHeight="1">
      <c r="F54" s="61"/>
      <c r="G54" s="61"/>
      <c r="H54" s="61"/>
      <c r="I54" s="61"/>
      <c r="J54" s="61"/>
      <c r="K54" s="61"/>
      <c r="L54" s="61"/>
      <c r="M54" s="61"/>
      <c r="N54" s="61"/>
    </row>
    <row r="55" spans="6:14" ht="16.5" customHeight="1">
      <c r="F55" s="61"/>
      <c r="G55" s="61"/>
      <c r="H55" s="61"/>
      <c r="I55" s="61"/>
      <c r="J55" s="61"/>
      <c r="K55" s="61"/>
      <c r="L55" s="61"/>
      <c r="M55" s="61"/>
      <c r="N55" s="61"/>
    </row>
    <row r="56" spans="6:14" ht="16.5" customHeight="1">
      <c r="F56" s="61"/>
      <c r="G56" s="61"/>
      <c r="H56" s="61"/>
      <c r="I56" s="61"/>
      <c r="J56" s="61"/>
      <c r="K56" s="61"/>
      <c r="L56" s="61"/>
      <c r="M56" s="61"/>
      <c r="N56" s="61"/>
    </row>
    <row r="57" spans="6:14" ht="16.5" customHeight="1">
      <c r="F57" s="61"/>
      <c r="G57" s="61"/>
      <c r="H57" s="61"/>
      <c r="I57" s="61"/>
      <c r="J57" s="61"/>
      <c r="K57" s="61"/>
      <c r="L57" s="61"/>
      <c r="M57" s="61"/>
      <c r="N57" s="61"/>
    </row>
    <row r="58" spans="6:14" ht="16.5" customHeight="1">
      <c r="F58" s="61"/>
      <c r="G58" s="61"/>
      <c r="H58" s="61"/>
      <c r="I58" s="61"/>
      <c r="J58" s="61"/>
      <c r="K58" s="61"/>
      <c r="L58" s="61"/>
      <c r="M58" s="61"/>
      <c r="N58" s="61"/>
    </row>
    <row r="59" spans="6:14" ht="16.5" customHeight="1">
      <c r="F59" s="61"/>
      <c r="G59" s="61"/>
      <c r="H59" s="61"/>
      <c r="I59" s="61"/>
      <c r="J59" s="61"/>
      <c r="K59" s="61"/>
      <c r="L59" s="61"/>
      <c r="M59" s="61"/>
      <c r="N59" s="61"/>
    </row>
    <row r="60" spans="6:14" ht="16.5" customHeight="1">
      <c r="F60" s="61"/>
      <c r="G60" s="61"/>
      <c r="H60" s="61"/>
      <c r="I60" s="61"/>
      <c r="J60" s="61"/>
      <c r="K60" s="61"/>
      <c r="L60" s="61"/>
      <c r="M60" s="61"/>
      <c r="N60" s="61"/>
    </row>
    <row r="61" spans="6:14" ht="16.5" customHeight="1">
      <c r="F61" s="61"/>
      <c r="G61" s="61"/>
      <c r="H61" s="61"/>
      <c r="I61" s="61"/>
      <c r="J61" s="61"/>
      <c r="K61" s="61"/>
      <c r="L61" s="61"/>
      <c r="M61" s="61"/>
      <c r="N61" s="61"/>
    </row>
    <row r="62" spans="6:14" ht="16.5" customHeight="1">
      <c r="F62" s="61"/>
      <c r="G62" s="61"/>
      <c r="H62" s="61"/>
      <c r="I62" s="61"/>
      <c r="J62" s="61"/>
      <c r="K62" s="61"/>
      <c r="L62" s="61"/>
      <c r="M62" s="61"/>
      <c r="N62" s="61"/>
    </row>
    <row r="64" spans="6:14" ht="16.5" customHeight="1">
      <c r="F64" s="61"/>
      <c r="G64" s="61"/>
      <c r="H64" s="61"/>
      <c r="I64" s="61"/>
      <c r="J64" s="61"/>
      <c r="K64" s="61"/>
      <c r="L64" s="61"/>
      <c r="M64" s="61"/>
      <c r="N64" s="61"/>
    </row>
    <row r="67" spans="6:14" ht="16.5" customHeight="1">
      <c r="F67" s="61"/>
      <c r="G67" s="61"/>
      <c r="H67" s="61"/>
      <c r="I67" s="61"/>
      <c r="J67" s="61"/>
      <c r="K67" s="61"/>
      <c r="L67" s="61"/>
      <c r="M67" s="61"/>
      <c r="N67" s="61"/>
    </row>
    <row r="68" spans="6:14" ht="16.5" customHeight="1">
      <c r="F68" s="61"/>
      <c r="G68" s="61"/>
      <c r="H68" s="61"/>
      <c r="I68" s="61"/>
      <c r="J68" s="61"/>
      <c r="K68" s="61"/>
      <c r="L68" s="61"/>
      <c r="M68" s="61"/>
      <c r="N68" s="61"/>
    </row>
    <row r="69" spans="6:14" ht="16.5" customHeight="1">
      <c r="F69" s="61"/>
      <c r="G69" s="61"/>
      <c r="H69" s="61"/>
      <c r="I69" s="61"/>
      <c r="J69" s="61"/>
      <c r="K69" s="61"/>
      <c r="L69" s="61"/>
      <c r="M69" s="61"/>
      <c r="N69" s="61"/>
    </row>
    <row r="72" spans="6:14" ht="16.5" customHeight="1">
      <c r="F72" s="61"/>
      <c r="G72" s="61"/>
      <c r="H72" s="61"/>
      <c r="I72" s="61"/>
      <c r="J72" s="61"/>
      <c r="K72" s="61"/>
      <c r="L72" s="61"/>
      <c r="M72" s="61"/>
      <c r="N72" s="61"/>
    </row>
    <row r="73" spans="6:14" ht="16.5" customHeight="1">
      <c r="F73" s="61"/>
      <c r="G73" s="61"/>
      <c r="H73" s="61"/>
      <c r="I73" s="61"/>
      <c r="J73" s="61"/>
      <c r="K73" s="61"/>
      <c r="L73" s="61"/>
      <c r="M73" s="61"/>
      <c r="N73" s="61"/>
    </row>
    <row r="74" spans="6:14" ht="16.5" customHeight="1">
      <c r="F74" s="61"/>
      <c r="G74" s="61"/>
      <c r="H74" s="61"/>
      <c r="I74" s="61"/>
      <c r="J74" s="61"/>
      <c r="K74" s="61"/>
      <c r="L74" s="61"/>
      <c r="M74" s="61"/>
      <c r="N74" s="61"/>
    </row>
    <row r="83" spans="6:14" ht="16.5" customHeight="1">
      <c r="F83" s="61"/>
      <c r="G83" s="61"/>
      <c r="H83" s="61"/>
      <c r="I83" s="61"/>
      <c r="J83" s="61"/>
      <c r="K83" s="61"/>
      <c r="L83" s="61"/>
      <c r="M83" s="61"/>
      <c r="N83" s="61"/>
    </row>
    <row r="84" spans="6:14" ht="16.5" customHeight="1">
      <c r="F84" s="61"/>
      <c r="G84" s="61"/>
      <c r="H84" s="61"/>
      <c r="I84" s="61"/>
      <c r="J84" s="61"/>
      <c r="K84" s="61"/>
      <c r="L84" s="61"/>
      <c r="M84" s="61"/>
      <c r="N84" s="61"/>
    </row>
    <row r="85" spans="6:14" ht="16.5" customHeight="1">
      <c r="F85" s="61"/>
      <c r="G85" s="61"/>
      <c r="H85" s="61"/>
      <c r="I85" s="61"/>
      <c r="J85" s="61"/>
      <c r="K85" s="61"/>
      <c r="L85" s="61"/>
      <c r="M85" s="61"/>
      <c r="N85" s="61"/>
    </row>
    <row r="90" spans="6:14" ht="16.5" customHeight="1">
      <c r="F90" s="61"/>
      <c r="G90" s="61"/>
      <c r="H90" s="61"/>
      <c r="I90" s="61"/>
      <c r="J90" s="61"/>
      <c r="K90" s="61"/>
      <c r="L90" s="61"/>
      <c r="M90" s="61"/>
      <c r="N90" s="61"/>
    </row>
    <row r="91" spans="6:14" ht="16.5" customHeight="1">
      <c r="F91" s="61"/>
      <c r="G91" s="61"/>
      <c r="H91" s="61"/>
      <c r="I91" s="61"/>
      <c r="J91" s="61"/>
      <c r="K91" s="61"/>
      <c r="L91" s="61"/>
      <c r="M91" s="61"/>
      <c r="N91" s="61"/>
    </row>
    <row r="92" spans="6:14" ht="16.5" customHeight="1">
      <c r="F92" s="61"/>
      <c r="G92" s="61"/>
      <c r="H92" s="61"/>
      <c r="I92" s="61"/>
      <c r="J92" s="61"/>
      <c r="K92" s="61"/>
      <c r="L92" s="61"/>
      <c r="M92" s="61"/>
      <c r="N92" s="61"/>
    </row>
    <row r="93" spans="6:14" ht="16.5" customHeight="1">
      <c r="F93" s="61"/>
      <c r="G93" s="61"/>
      <c r="H93" s="61"/>
      <c r="I93" s="61"/>
      <c r="J93" s="61"/>
      <c r="K93" s="61"/>
      <c r="L93" s="61"/>
      <c r="M93" s="61"/>
      <c r="N93" s="61"/>
    </row>
    <row r="94" spans="6:14" ht="16.5" customHeight="1">
      <c r="F94" s="61"/>
      <c r="G94" s="61"/>
      <c r="H94" s="61"/>
      <c r="I94" s="61"/>
      <c r="J94" s="61"/>
      <c r="K94" s="61"/>
      <c r="L94" s="61"/>
      <c r="M94" s="61"/>
      <c r="N94" s="61"/>
    </row>
    <row r="96" spans="6:14" ht="16.5" customHeight="1">
      <c r="F96" s="61"/>
      <c r="G96" s="61"/>
      <c r="H96" s="61"/>
      <c r="I96" s="61"/>
      <c r="J96" s="61"/>
      <c r="K96" s="61"/>
      <c r="L96" s="61"/>
      <c r="M96" s="61"/>
      <c r="N96" s="61"/>
    </row>
    <row r="97" spans="6:14" ht="16.5" customHeight="1">
      <c r="F97" s="61"/>
      <c r="G97" s="61"/>
      <c r="H97" s="61"/>
      <c r="I97" s="61"/>
      <c r="J97" s="61"/>
      <c r="K97" s="61"/>
      <c r="L97" s="61"/>
      <c r="M97" s="61"/>
      <c r="N97" s="61"/>
    </row>
    <row r="98" spans="6:14" ht="16.5" customHeight="1">
      <c r="F98" s="61"/>
      <c r="G98" s="61"/>
      <c r="H98" s="61"/>
      <c r="I98" s="61"/>
      <c r="J98" s="61"/>
      <c r="K98" s="61"/>
      <c r="L98" s="61"/>
      <c r="M98" s="61"/>
      <c r="N98" s="61"/>
    </row>
    <row r="100" spans="6:14" ht="16.5" customHeight="1"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6:14" ht="16.5" customHeight="1"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6:14" ht="16.5" customHeight="1">
      <c r="F102" s="61"/>
      <c r="G102" s="61"/>
      <c r="H102" s="61"/>
      <c r="I102" s="61"/>
      <c r="J102" s="61"/>
      <c r="K102" s="61"/>
      <c r="L102" s="61"/>
      <c r="M102" s="61"/>
      <c r="N102" s="61"/>
    </row>
    <row r="104" spans="6:14" ht="16.5" customHeight="1"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6:14" ht="16.5" customHeight="1"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6:14" ht="16.5" customHeight="1"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6:14" ht="16.5" customHeight="1"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6:14" ht="16.5" customHeight="1"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6:14" ht="16.5" customHeight="1"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6:14" ht="16.5" customHeight="1">
      <c r="F110" s="61"/>
      <c r="G110" s="61"/>
      <c r="H110" s="61"/>
      <c r="I110" s="61"/>
      <c r="J110" s="61"/>
      <c r="K110" s="61"/>
      <c r="L110" s="61"/>
      <c r="M110" s="61"/>
      <c r="N110" s="61"/>
    </row>
    <row r="115" spans="6:14" ht="16.5" customHeight="1"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6:14" ht="16.5" customHeight="1"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6:14" ht="16.5" customHeight="1">
      <c r="F117" s="61"/>
      <c r="G117" s="61"/>
      <c r="H117" s="61"/>
      <c r="I117" s="61"/>
      <c r="J117" s="61"/>
      <c r="K117" s="61"/>
      <c r="L117" s="61"/>
      <c r="M117" s="61"/>
      <c r="N117" s="61"/>
    </row>
  </sheetData>
  <mergeCells count="2">
    <mergeCell ref="F6:N6"/>
    <mergeCell ref="J8:L8"/>
  </mergeCells>
  <pageMargins left="1" right="1" top="0.5" bottom="0.6" header="0.49" footer="0.4"/>
  <pageSetup paperSize="9" firstPageNumber="10" orientation="landscape" useFirstPageNumber="1" horizontalDpi="1200" verticalDpi="1200" r:id="rId1"/>
  <headerFooter>
    <oddFooter>&amp;R&amp;"Arial,Regular"&amp;9&amp;P</oddFooter>
  </headerFooter>
  <ignoredErrors>
    <ignoredError sqref="N15 I18:N18 F18 M13:N13 F15:F16 I15:M16 I19:N20 F19:F20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97"/>
  <sheetViews>
    <sheetView tabSelected="1" topLeftCell="A70" zoomScaleNormal="100" zoomScaleSheetLayoutView="90" workbookViewId="0">
      <selection activeCell="E108" sqref="E108"/>
    </sheetView>
  </sheetViews>
  <sheetFormatPr defaultColWidth="0.7109375" defaultRowHeight="16.5" customHeight="1"/>
  <cols>
    <col min="1" max="3" width="1.7109375" style="40" customWidth="1"/>
    <col min="4" max="4" width="37.42578125" style="40" customWidth="1"/>
    <col min="5" max="5" width="5.42578125" style="40" customWidth="1"/>
    <col min="6" max="6" width="0.85546875" style="40" customWidth="1"/>
    <col min="7" max="7" width="11.5703125" style="40" customWidth="1"/>
    <col min="8" max="8" width="0.85546875" style="40" customWidth="1"/>
    <col min="9" max="9" width="11.5703125" style="40" customWidth="1"/>
    <col min="10" max="10" width="0.85546875" style="40" customWidth="1"/>
    <col min="11" max="11" width="11.5703125" style="120" customWidth="1"/>
    <col min="12" max="12" width="0.85546875" style="40" customWidth="1"/>
    <col min="13" max="13" width="11.5703125" style="120" customWidth="1"/>
    <col min="14" max="128" width="9.140625" style="40" customWidth="1"/>
    <col min="129" max="129" width="1.42578125" style="40" customWidth="1"/>
    <col min="130" max="130" width="52.85546875" style="40" customWidth="1"/>
    <col min="131" max="131" width="7" style="40" bestFit="1" customWidth="1"/>
    <col min="132" max="132" width="0.7109375" style="40" customWidth="1"/>
    <col min="133" max="133" width="10.7109375" style="40" customWidth="1"/>
    <col min="134" max="16384" width="0.7109375" style="40"/>
  </cols>
  <sheetData>
    <row r="1" spans="1:13" ht="16.5" customHeight="1">
      <c r="A1" s="83" t="str">
        <f>+'10'!A1</f>
        <v>AddTech Hub Public Company Limited</v>
      </c>
      <c r="C1" s="83"/>
      <c r="K1" s="84"/>
      <c r="M1" s="84"/>
    </row>
    <row r="2" spans="1:13" ht="16.5" customHeight="1">
      <c r="A2" s="85" t="s">
        <v>58</v>
      </c>
      <c r="C2" s="85"/>
      <c r="D2" s="86"/>
      <c r="E2" s="86"/>
      <c r="K2" s="87"/>
      <c r="M2" s="87"/>
    </row>
    <row r="3" spans="1:13" ht="16.5" customHeight="1">
      <c r="A3" s="88" t="str">
        <f>+'10'!A3</f>
        <v>For the year ended 31 December 2021</v>
      </c>
      <c r="B3" s="58"/>
      <c r="C3" s="88"/>
      <c r="D3" s="88"/>
      <c r="E3" s="88"/>
      <c r="F3" s="58"/>
      <c r="G3" s="58"/>
      <c r="H3" s="58"/>
      <c r="I3" s="58"/>
      <c r="J3" s="58"/>
      <c r="K3" s="89"/>
      <c r="L3" s="58"/>
      <c r="M3" s="89"/>
    </row>
    <row r="4" spans="1:13" ht="16.5" customHeight="1">
      <c r="A4" s="90"/>
      <c r="B4" s="91"/>
      <c r="C4" s="90"/>
      <c r="D4" s="90"/>
      <c r="E4" s="90"/>
      <c r="F4" s="91"/>
      <c r="G4" s="91"/>
      <c r="H4" s="91"/>
      <c r="I4" s="91"/>
      <c r="J4" s="91"/>
      <c r="K4" s="92"/>
      <c r="L4" s="91"/>
      <c r="M4" s="92"/>
    </row>
    <row r="5" spans="1:13" ht="16.5" customHeight="1">
      <c r="A5" s="90"/>
      <c r="B5" s="91"/>
      <c r="C5" s="90"/>
      <c r="D5" s="90"/>
      <c r="E5" s="90"/>
      <c r="F5" s="91"/>
      <c r="G5" s="91"/>
      <c r="H5" s="91"/>
      <c r="I5" s="91"/>
      <c r="J5" s="91"/>
      <c r="K5" s="92"/>
      <c r="L5" s="91"/>
      <c r="M5" s="92"/>
    </row>
    <row r="6" spans="1:13" ht="16.5" customHeight="1">
      <c r="A6" s="90"/>
      <c r="B6" s="91"/>
      <c r="C6" s="90"/>
      <c r="D6" s="90"/>
      <c r="E6" s="90"/>
      <c r="F6" s="91"/>
      <c r="G6" s="206" t="s">
        <v>77</v>
      </c>
      <c r="H6" s="206"/>
      <c r="I6" s="206"/>
      <c r="J6" s="91"/>
      <c r="K6" s="206" t="s">
        <v>78</v>
      </c>
      <c r="L6" s="206"/>
      <c r="M6" s="206"/>
    </row>
    <row r="7" spans="1:13" ht="16.5" customHeight="1">
      <c r="B7" s="83"/>
      <c r="C7" s="83"/>
      <c r="D7" s="83"/>
      <c r="E7" s="83"/>
      <c r="F7" s="93"/>
      <c r="G7" s="198" t="s">
        <v>76</v>
      </c>
      <c r="H7" s="198"/>
      <c r="I7" s="198"/>
      <c r="J7" s="30"/>
      <c r="K7" s="198" t="s">
        <v>76</v>
      </c>
      <c r="L7" s="198"/>
      <c r="M7" s="198"/>
    </row>
    <row r="8" spans="1:13" ht="16.5" customHeight="1">
      <c r="B8" s="83"/>
      <c r="C8" s="83"/>
      <c r="D8" s="83"/>
      <c r="E8" s="83"/>
      <c r="F8" s="93"/>
      <c r="G8" s="6" t="s">
        <v>135</v>
      </c>
      <c r="H8" s="7"/>
      <c r="I8" s="6" t="s">
        <v>108</v>
      </c>
      <c r="J8" s="5"/>
      <c r="K8" s="6" t="s">
        <v>135</v>
      </c>
      <c r="L8" s="7"/>
      <c r="M8" s="6" t="s">
        <v>108</v>
      </c>
    </row>
    <row r="9" spans="1:13" ht="16.5" customHeight="1">
      <c r="B9" s="94"/>
      <c r="C9" s="94"/>
      <c r="D9" s="94"/>
      <c r="E9" s="95" t="s">
        <v>0</v>
      </c>
      <c r="F9" s="96"/>
      <c r="G9" s="8" t="s">
        <v>59</v>
      </c>
      <c r="I9" s="8" t="s">
        <v>59</v>
      </c>
      <c r="K9" s="8" t="s">
        <v>59</v>
      </c>
      <c r="M9" s="8" t="s">
        <v>59</v>
      </c>
    </row>
    <row r="10" spans="1:13" ht="16.5" customHeight="1">
      <c r="B10" s="94"/>
      <c r="C10" s="94"/>
      <c r="D10" s="94"/>
      <c r="E10" s="97"/>
      <c r="F10" s="96"/>
      <c r="G10" s="144"/>
      <c r="I10" s="9"/>
      <c r="K10" s="144"/>
      <c r="M10" s="9"/>
    </row>
    <row r="11" spans="1:13" ht="16.5" customHeight="1">
      <c r="A11" s="85" t="s">
        <v>2</v>
      </c>
      <c r="D11" s="98"/>
      <c r="E11" s="98"/>
      <c r="G11" s="145"/>
      <c r="K11" s="146"/>
      <c r="M11" s="99"/>
    </row>
    <row r="12" spans="1:13" ht="16.5" customHeight="1">
      <c r="A12" s="98" t="s">
        <v>39</v>
      </c>
      <c r="D12" s="98"/>
      <c r="E12" s="98"/>
      <c r="G12" s="146">
        <v>113364127</v>
      </c>
      <c r="I12" s="99">
        <v>86367788</v>
      </c>
      <c r="K12" s="146">
        <v>84567411</v>
      </c>
      <c r="M12" s="99">
        <v>74628757</v>
      </c>
    </row>
    <row r="13" spans="1:13" ht="16.5" customHeight="1">
      <c r="A13" s="100" t="s">
        <v>4</v>
      </c>
      <c r="D13" s="98"/>
      <c r="E13" s="98"/>
      <c r="G13" s="147"/>
      <c r="I13" s="101"/>
      <c r="K13" s="147"/>
      <c r="M13" s="101"/>
    </row>
    <row r="14" spans="1:13" ht="16.5" customHeight="1">
      <c r="B14" s="40" t="s">
        <v>128</v>
      </c>
      <c r="E14" s="102">
        <v>16</v>
      </c>
      <c r="G14" s="146">
        <v>1038428</v>
      </c>
      <c r="I14" s="99">
        <v>1121402</v>
      </c>
      <c r="K14" s="146">
        <v>637388</v>
      </c>
      <c r="M14" s="99">
        <v>692726</v>
      </c>
    </row>
    <row r="15" spans="1:13" ht="16.5" customHeight="1">
      <c r="B15" s="40" t="s">
        <v>117</v>
      </c>
      <c r="E15" s="102">
        <v>17</v>
      </c>
      <c r="G15" s="146">
        <v>1867616</v>
      </c>
      <c r="I15" s="99">
        <v>1867616</v>
      </c>
      <c r="K15" s="146">
        <v>1867616</v>
      </c>
      <c r="M15" s="99">
        <v>1867616</v>
      </c>
    </row>
    <row r="16" spans="1:13" s="91" customFormat="1" ht="16.5" customHeight="1">
      <c r="A16" s="40"/>
      <c r="B16" s="98" t="s">
        <v>129</v>
      </c>
      <c r="C16" s="98"/>
      <c r="E16" s="102">
        <v>18</v>
      </c>
      <c r="F16" s="101"/>
      <c r="G16" s="147">
        <v>291237</v>
      </c>
      <c r="H16" s="101"/>
      <c r="I16" s="101">
        <v>310715</v>
      </c>
      <c r="J16" s="101"/>
      <c r="K16" s="147">
        <v>11999</v>
      </c>
      <c r="L16" s="101"/>
      <c r="M16" s="101">
        <v>17025</v>
      </c>
    </row>
    <row r="17" spans="1:13" s="91" customFormat="1" ht="16.5" customHeight="1">
      <c r="A17" s="40"/>
      <c r="B17" s="98" t="s">
        <v>118</v>
      </c>
      <c r="C17" s="98"/>
      <c r="E17" s="102"/>
      <c r="F17" s="101"/>
      <c r="G17" s="147"/>
      <c r="H17" s="101"/>
      <c r="I17" s="101"/>
      <c r="J17" s="101"/>
      <c r="K17" s="147"/>
      <c r="L17" s="101"/>
      <c r="M17" s="101"/>
    </row>
    <row r="18" spans="1:13" s="91" customFormat="1" ht="16.5" customHeight="1">
      <c r="A18" s="40"/>
      <c r="B18" s="98"/>
      <c r="C18" s="98" t="s">
        <v>119</v>
      </c>
      <c r="E18" s="102">
        <v>11</v>
      </c>
      <c r="F18" s="101"/>
      <c r="G18" s="147">
        <v>-18178</v>
      </c>
      <c r="H18" s="101"/>
      <c r="I18" s="101">
        <v>-34676</v>
      </c>
      <c r="J18" s="101"/>
      <c r="K18" s="147">
        <v>-18178</v>
      </c>
      <c r="L18" s="101"/>
      <c r="M18" s="101">
        <v>-34676</v>
      </c>
    </row>
    <row r="19" spans="1:13" ht="16.5" customHeight="1">
      <c r="B19" s="100" t="s">
        <v>50</v>
      </c>
      <c r="C19" s="100"/>
      <c r="E19" s="102">
        <v>26</v>
      </c>
      <c r="G19" s="148">
        <v>-256438</v>
      </c>
      <c r="I19" s="103">
        <v>0</v>
      </c>
      <c r="K19" s="148">
        <v>-538648</v>
      </c>
      <c r="M19" s="103">
        <v>-348683</v>
      </c>
    </row>
    <row r="20" spans="1:13" ht="16.5" customHeight="1">
      <c r="B20" s="100" t="s">
        <v>79</v>
      </c>
      <c r="C20" s="100"/>
      <c r="E20" s="102">
        <v>27</v>
      </c>
      <c r="G20" s="146">
        <v>338795</v>
      </c>
      <c r="I20" s="99">
        <v>264660</v>
      </c>
      <c r="K20" s="146">
        <v>338795</v>
      </c>
      <c r="M20" s="99">
        <v>264660</v>
      </c>
    </row>
    <row r="21" spans="1:13" ht="16.5" customHeight="1">
      <c r="B21" s="100" t="s">
        <v>93</v>
      </c>
      <c r="C21" s="100"/>
      <c r="E21" s="102">
        <v>31</v>
      </c>
      <c r="G21" s="146">
        <v>0</v>
      </c>
      <c r="I21" s="99">
        <v>0</v>
      </c>
      <c r="K21" s="146">
        <v>-41349369</v>
      </c>
      <c r="M21" s="99">
        <v>-9999900</v>
      </c>
    </row>
    <row r="22" spans="1:13" ht="16.5" customHeight="1">
      <c r="B22" s="40" t="s">
        <v>21</v>
      </c>
      <c r="E22" s="102">
        <v>22</v>
      </c>
      <c r="G22" s="147">
        <v>1160657</v>
      </c>
      <c r="I22" s="101">
        <v>1120578</v>
      </c>
      <c r="K22" s="147">
        <v>843304</v>
      </c>
      <c r="M22" s="101">
        <v>813961</v>
      </c>
    </row>
    <row r="23" spans="1:13" ht="16.5" customHeight="1">
      <c r="B23" s="40" t="s">
        <v>168</v>
      </c>
      <c r="E23" s="102"/>
      <c r="G23" s="147">
        <v>-49</v>
      </c>
      <c r="I23" s="101">
        <v>255</v>
      </c>
      <c r="K23" s="147">
        <v>0</v>
      </c>
      <c r="M23" s="101">
        <v>0</v>
      </c>
    </row>
    <row r="24" spans="1:13" ht="16.5" customHeight="1">
      <c r="B24" s="98" t="s">
        <v>154</v>
      </c>
      <c r="E24" s="102">
        <v>15</v>
      </c>
      <c r="G24" s="147">
        <v>-129857</v>
      </c>
      <c r="I24" s="101">
        <v>-88472</v>
      </c>
      <c r="K24" s="147">
        <v>0</v>
      </c>
      <c r="M24" s="101">
        <v>0</v>
      </c>
    </row>
    <row r="25" spans="1:13" ht="16.5" customHeight="1">
      <c r="B25" s="98" t="s">
        <v>155</v>
      </c>
      <c r="E25" s="102"/>
      <c r="G25" s="147">
        <v>1729872</v>
      </c>
      <c r="I25" s="101">
        <v>1594866</v>
      </c>
      <c r="K25" s="147">
        <v>273451</v>
      </c>
      <c r="M25" s="101">
        <v>82830</v>
      </c>
    </row>
    <row r="26" spans="1:13" ht="16.5" customHeight="1">
      <c r="B26" s="100" t="s">
        <v>55</v>
      </c>
      <c r="C26" s="100"/>
      <c r="E26" s="102"/>
      <c r="G26" s="146"/>
      <c r="I26" s="99"/>
      <c r="K26" s="146"/>
      <c r="M26" s="99"/>
    </row>
    <row r="27" spans="1:13" ht="16.5" customHeight="1">
      <c r="B27" s="104" t="s">
        <v>169</v>
      </c>
      <c r="C27" s="104"/>
      <c r="E27" s="98"/>
      <c r="G27" s="147">
        <v>-29049678</v>
      </c>
      <c r="I27" s="101">
        <v>-26547269</v>
      </c>
      <c r="K27" s="147">
        <v>92911</v>
      </c>
      <c r="M27" s="101">
        <v>1933179</v>
      </c>
    </row>
    <row r="28" spans="1:13" ht="16.5" customHeight="1">
      <c r="B28" s="104" t="s">
        <v>156</v>
      </c>
      <c r="C28" s="100"/>
      <c r="E28" s="98"/>
      <c r="G28" s="147">
        <v>500651</v>
      </c>
      <c r="I28" s="101">
        <v>490122</v>
      </c>
      <c r="K28" s="147">
        <v>0</v>
      </c>
      <c r="M28" s="101">
        <v>200000</v>
      </c>
    </row>
    <row r="29" spans="1:13" ht="16.5" customHeight="1">
      <c r="B29" s="104" t="s">
        <v>157</v>
      </c>
      <c r="C29" s="104"/>
      <c r="E29" s="98"/>
      <c r="G29" s="147">
        <v>6642623</v>
      </c>
      <c r="I29" s="101">
        <v>31265357</v>
      </c>
      <c r="K29" s="147">
        <v>-4937658</v>
      </c>
      <c r="M29" s="101">
        <v>14498263</v>
      </c>
    </row>
    <row r="30" spans="1:13" ht="16.5" customHeight="1">
      <c r="B30" s="104" t="s">
        <v>158</v>
      </c>
      <c r="C30" s="104"/>
      <c r="E30" s="98"/>
      <c r="F30" s="91"/>
      <c r="G30" s="150">
        <v>1990972</v>
      </c>
      <c r="H30" s="91"/>
      <c r="I30" s="106">
        <v>1261481</v>
      </c>
      <c r="J30" s="91"/>
      <c r="K30" s="150">
        <v>1599131</v>
      </c>
      <c r="L30" s="91"/>
      <c r="M30" s="106">
        <v>1131274</v>
      </c>
    </row>
    <row r="31" spans="1:13" ht="16.5" customHeight="1">
      <c r="B31" s="98"/>
      <c r="C31" s="98"/>
      <c r="D31" s="98"/>
      <c r="E31" s="98"/>
      <c r="G31" s="147"/>
      <c r="I31" s="101"/>
      <c r="K31" s="147"/>
      <c r="M31" s="101"/>
    </row>
    <row r="32" spans="1:13" ht="16.5" customHeight="1">
      <c r="A32" s="100" t="s">
        <v>121</v>
      </c>
      <c r="D32" s="100"/>
      <c r="E32" s="98"/>
      <c r="F32" s="99"/>
      <c r="G32" s="146">
        <f>SUM(G12:G30)</f>
        <v>99470778</v>
      </c>
      <c r="H32" s="99"/>
      <c r="I32" s="99">
        <f>SUM(I12:I30)</f>
        <v>98994423</v>
      </c>
      <c r="J32" s="99"/>
      <c r="K32" s="146">
        <f>SUM(K12:K30)</f>
        <v>43388153</v>
      </c>
      <c r="L32" s="99"/>
      <c r="M32" s="99">
        <f>SUM(M12:M30)</f>
        <v>85747032</v>
      </c>
    </row>
    <row r="33" spans="1:13" ht="16.5" customHeight="1">
      <c r="A33" s="107" t="s">
        <v>61</v>
      </c>
      <c r="C33" s="100"/>
      <c r="D33" s="100" t="s">
        <v>60</v>
      </c>
      <c r="E33" s="98"/>
      <c r="F33" s="99"/>
      <c r="G33" s="151">
        <v>-16549464</v>
      </c>
      <c r="H33" s="99"/>
      <c r="I33" s="108">
        <v>-10806298</v>
      </c>
      <c r="J33" s="99"/>
      <c r="K33" s="151">
        <v>-11390935</v>
      </c>
      <c r="L33" s="99"/>
      <c r="M33" s="108">
        <v>-10115239</v>
      </c>
    </row>
    <row r="34" spans="1:13" s="91" customFormat="1" ht="16.5" customHeight="1">
      <c r="B34" s="98"/>
      <c r="C34" s="98"/>
      <c r="D34" s="98"/>
      <c r="E34" s="98"/>
      <c r="F34" s="40"/>
      <c r="G34" s="147"/>
      <c r="H34" s="40"/>
      <c r="I34" s="101"/>
      <c r="J34" s="40"/>
      <c r="K34" s="147"/>
      <c r="M34" s="101"/>
    </row>
    <row r="35" spans="1:13" s="91" customFormat="1" ht="16.5" customHeight="1">
      <c r="A35" s="100" t="s">
        <v>122</v>
      </c>
      <c r="B35" s="100"/>
      <c r="C35" s="100"/>
      <c r="E35" s="98"/>
      <c r="F35" s="101"/>
      <c r="G35" s="150">
        <f>SUM(G32:G34)</f>
        <v>82921314</v>
      </c>
      <c r="H35" s="101"/>
      <c r="I35" s="106">
        <f>SUM(I32:I34)</f>
        <v>88188125</v>
      </c>
      <c r="J35" s="101"/>
      <c r="K35" s="150">
        <f>SUM(K32:K34)</f>
        <v>31997218</v>
      </c>
      <c r="L35" s="101"/>
      <c r="M35" s="106">
        <f>SUM(M32:M34)</f>
        <v>75631793</v>
      </c>
    </row>
    <row r="36" spans="1:13" s="91" customFormat="1" ht="16.5" customHeight="1">
      <c r="A36" s="100"/>
      <c r="B36" s="100"/>
      <c r="C36" s="100"/>
      <c r="E36" s="98"/>
      <c r="F36" s="101"/>
      <c r="G36" s="101"/>
      <c r="H36" s="101"/>
      <c r="I36" s="101"/>
      <c r="J36" s="101"/>
      <c r="K36" s="101"/>
      <c r="L36" s="101"/>
      <c r="M36" s="101"/>
    </row>
    <row r="37" spans="1:13" s="91" customFormat="1" ht="16.5" customHeight="1">
      <c r="A37" s="100"/>
      <c r="B37" s="100"/>
      <c r="C37" s="100"/>
      <c r="E37" s="98"/>
      <c r="F37" s="101"/>
      <c r="G37" s="101"/>
      <c r="H37" s="101"/>
      <c r="I37" s="101"/>
      <c r="J37" s="101"/>
      <c r="K37" s="101"/>
      <c r="L37" s="101"/>
      <c r="M37" s="101"/>
    </row>
    <row r="38" spans="1:13" s="91" customFormat="1" ht="16.5" customHeight="1">
      <c r="A38" s="100"/>
      <c r="B38" s="100"/>
      <c r="C38" s="100"/>
      <c r="E38" s="98"/>
      <c r="F38" s="101"/>
      <c r="G38" s="101"/>
      <c r="H38" s="101"/>
      <c r="I38" s="101"/>
      <c r="J38" s="101"/>
      <c r="K38" s="101"/>
      <c r="L38" s="101"/>
      <c r="M38" s="101"/>
    </row>
    <row r="39" spans="1:13" s="91" customFormat="1" ht="16.5" customHeight="1">
      <c r="A39" s="100"/>
      <c r="B39" s="100"/>
      <c r="C39" s="100"/>
      <c r="E39" s="98"/>
      <c r="F39" s="101"/>
      <c r="G39" s="101"/>
      <c r="H39" s="101"/>
      <c r="I39" s="101"/>
      <c r="J39" s="101"/>
      <c r="K39" s="101"/>
      <c r="L39" s="101"/>
      <c r="M39" s="101"/>
    </row>
    <row r="40" spans="1:13" s="91" customFormat="1" ht="16.5" customHeight="1">
      <c r="A40" s="100"/>
      <c r="B40" s="100"/>
      <c r="C40" s="100"/>
      <c r="E40" s="98"/>
      <c r="F40" s="101"/>
      <c r="G40" s="101"/>
      <c r="H40" s="101"/>
      <c r="I40" s="101"/>
      <c r="J40" s="101"/>
      <c r="K40" s="101"/>
      <c r="L40" s="101"/>
      <c r="M40" s="101"/>
    </row>
    <row r="41" spans="1:13" ht="16.5" customHeight="1">
      <c r="B41" s="100"/>
      <c r="C41" s="100"/>
      <c r="E41" s="102"/>
      <c r="G41" s="101"/>
      <c r="I41" s="101"/>
      <c r="K41" s="101"/>
      <c r="M41" s="101"/>
    </row>
    <row r="42" spans="1:13" ht="16.5" customHeight="1">
      <c r="B42" s="100"/>
      <c r="C42" s="100"/>
      <c r="E42" s="102"/>
      <c r="G42" s="101"/>
      <c r="I42" s="101"/>
      <c r="K42" s="101"/>
      <c r="M42" s="101"/>
    </row>
    <row r="43" spans="1:13" ht="15" customHeight="1">
      <c r="B43" s="100"/>
      <c r="C43" s="100"/>
      <c r="E43" s="102"/>
      <c r="G43" s="101"/>
      <c r="I43" s="101"/>
      <c r="K43" s="101"/>
      <c r="M43" s="101"/>
    </row>
    <row r="44" spans="1:13" s="91" customFormat="1" ht="15.75" customHeight="1">
      <c r="B44" s="100"/>
      <c r="C44" s="100"/>
      <c r="D44" s="100"/>
      <c r="E44" s="98"/>
      <c r="F44" s="101"/>
      <c r="G44" s="101"/>
      <c r="H44" s="101"/>
      <c r="I44" s="101"/>
      <c r="J44" s="101"/>
      <c r="K44" s="101"/>
      <c r="L44" s="101"/>
      <c r="M44" s="101"/>
    </row>
    <row r="45" spans="1:13" s="14" customFormat="1" ht="16.5" customHeight="1">
      <c r="A45" s="60" t="s">
        <v>97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</row>
    <row r="46" spans="1:13" s="61" customFormat="1" ht="16.5" customHeight="1">
      <c r="A46" s="61" t="s">
        <v>98</v>
      </c>
    </row>
    <row r="47" spans="1:13" s="100" customFormat="1" ht="16.5" customHeight="1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</row>
    <row r="48" spans="1:13" s="100" customFormat="1" ht="16.5" customHeight="1">
      <c r="A48" s="79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</row>
    <row r="49" spans="1:13" s="91" customFormat="1" ht="21.95" customHeight="1">
      <c r="A49" s="109" t="str">
        <f>'10'!A37</f>
        <v>The accompanying notes are an integral part of these consolidated and separate financial statements.</v>
      </c>
      <c r="B49" s="58"/>
      <c r="C49" s="109"/>
      <c r="D49" s="109"/>
      <c r="E49" s="109"/>
      <c r="F49" s="58"/>
      <c r="G49" s="58"/>
      <c r="H49" s="58"/>
      <c r="I49" s="58"/>
      <c r="J49" s="58"/>
      <c r="K49" s="106"/>
      <c r="L49" s="58"/>
      <c r="M49" s="106"/>
    </row>
    <row r="50" spans="1:13" ht="16.5" customHeight="1">
      <c r="A50" s="83" t="str">
        <f>A1</f>
        <v>AddTech Hub Public Company Limited</v>
      </c>
      <c r="C50" s="83"/>
      <c r="D50" s="82"/>
      <c r="E50" s="82"/>
      <c r="F50" s="91"/>
      <c r="G50" s="91"/>
      <c r="H50" s="91"/>
      <c r="I50" s="91"/>
      <c r="J50" s="91"/>
      <c r="K50" s="101"/>
      <c r="L50" s="91"/>
      <c r="M50" s="101"/>
    </row>
    <row r="51" spans="1:13" ht="16.5" customHeight="1">
      <c r="A51" s="85" t="s">
        <v>138</v>
      </c>
      <c r="C51" s="85"/>
      <c r="D51" s="82"/>
      <c r="E51" s="82"/>
      <c r="F51" s="91"/>
      <c r="G51" s="91"/>
      <c r="H51" s="91"/>
      <c r="I51" s="91"/>
      <c r="J51" s="91"/>
      <c r="K51" s="101"/>
      <c r="L51" s="91"/>
      <c r="M51" s="101"/>
    </row>
    <row r="52" spans="1:13" s="91" customFormat="1" ht="16.5" customHeight="1">
      <c r="A52" s="88" t="str">
        <f>A3</f>
        <v>For the year ended 31 December 2021</v>
      </c>
      <c r="B52" s="58"/>
      <c r="C52" s="88"/>
      <c r="D52" s="109"/>
      <c r="E52" s="109"/>
      <c r="F52" s="58"/>
      <c r="G52" s="58"/>
      <c r="H52" s="58"/>
      <c r="I52" s="58"/>
      <c r="J52" s="58"/>
      <c r="K52" s="106"/>
      <c r="L52" s="58"/>
      <c r="M52" s="106"/>
    </row>
    <row r="53" spans="1:13" s="91" customFormat="1" ht="16.5" customHeight="1">
      <c r="A53" s="90"/>
      <c r="C53" s="90"/>
      <c r="D53" s="82"/>
      <c r="E53" s="82"/>
      <c r="K53" s="101"/>
      <c r="M53" s="101"/>
    </row>
    <row r="54" spans="1:13" s="91" customFormat="1" ht="16.5" customHeight="1">
      <c r="A54" s="90"/>
      <c r="C54" s="90"/>
      <c r="D54" s="82"/>
      <c r="E54" s="82"/>
      <c r="K54" s="101"/>
      <c r="M54" s="101"/>
    </row>
    <row r="55" spans="1:13" ht="16.5" customHeight="1">
      <c r="A55" s="90"/>
      <c r="B55" s="91"/>
      <c r="C55" s="90"/>
      <c r="D55" s="90"/>
      <c r="E55" s="90"/>
      <c r="F55" s="91"/>
      <c r="G55" s="206" t="s">
        <v>77</v>
      </c>
      <c r="H55" s="206"/>
      <c r="I55" s="206"/>
      <c r="J55" s="91"/>
      <c r="K55" s="206" t="s">
        <v>78</v>
      </c>
      <c r="L55" s="206"/>
      <c r="M55" s="206"/>
    </row>
    <row r="56" spans="1:13" ht="16.5" customHeight="1">
      <c r="B56" s="83"/>
      <c r="C56" s="83"/>
      <c r="D56" s="83"/>
      <c r="E56" s="83"/>
      <c r="F56" s="93"/>
      <c r="G56" s="198" t="s">
        <v>76</v>
      </c>
      <c r="H56" s="198"/>
      <c r="I56" s="198"/>
      <c r="J56" s="30"/>
      <c r="K56" s="198" t="s">
        <v>76</v>
      </c>
      <c r="L56" s="198"/>
      <c r="M56" s="198"/>
    </row>
    <row r="57" spans="1:13" s="91" customFormat="1" ht="16.5" customHeight="1">
      <c r="B57" s="82"/>
      <c r="C57" s="82"/>
      <c r="D57" s="82"/>
      <c r="E57" s="83"/>
      <c r="F57" s="93"/>
      <c r="G57" s="6" t="s">
        <v>135</v>
      </c>
      <c r="H57" s="7"/>
      <c r="I57" s="6" t="s">
        <v>108</v>
      </c>
      <c r="J57" s="5"/>
      <c r="K57" s="6" t="s">
        <v>135</v>
      </c>
      <c r="L57" s="7"/>
      <c r="M57" s="6" t="s">
        <v>108</v>
      </c>
    </row>
    <row r="58" spans="1:13" s="91" customFormat="1" ht="16.5" customHeight="1">
      <c r="B58" s="82"/>
      <c r="C58" s="82"/>
      <c r="D58" s="82"/>
      <c r="E58" s="95" t="s">
        <v>0</v>
      </c>
      <c r="F58" s="96"/>
      <c r="G58" s="8" t="s">
        <v>59</v>
      </c>
      <c r="H58" s="40"/>
      <c r="I58" s="8" t="s">
        <v>59</v>
      </c>
      <c r="J58" s="40"/>
      <c r="K58" s="8" t="s">
        <v>59</v>
      </c>
      <c r="L58" s="40"/>
      <c r="M58" s="8" t="s">
        <v>59</v>
      </c>
    </row>
    <row r="59" spans="1:13" s="91" customFormat="1" ht="16.5" customHeight="1">
      <c r="B59" s="82"/>
      <c r="C59" s="82"/>
      <c r="D59" s="82"/>
      <c r="E59" s="97"/>
      <c r="F59" s="96"/>
      <c r="G59" s="144"/>
      <c r="H59" s="40"/>
      <c r="I59" s="9"/>
      <c r="J59" s="40"/>
      <c r="K59" s="144"/>
      <c r="L59" s="40"/>
      <c r="M59" s="9"/>
    </row>
    <row r="60" spans="1:13" s="91" customFormat="1" ht="16.5" customHeight="1">
      <c r="A60" s="110" t="s">
        <v>132</v>
      </c>
      <c r="B60" s="110"/>
      <c r="C60" s="85"/>
      <c r="E60" s="85"/>
      <c r="F60" s="40"/>
      <c r="G60" s="145"/>
      <c r="H60" s="40"/>
      <c r="I60" s="40"/>
      <c r="J60" s="40"/>
      <c r="K60" s="147"/>
      <c r="L60" s="40"/>
      <c r="M60" s="101"/>
    </row>
    <row r="61" spans="1:13" s="91" customFormat="1" ht="16.5" customHeight="1">
      <c r="A61" s="40" t="s">
        <v>130</v>
      </c>
      <c r="B61" s="40"/>
      <c r="C61" s="40"/>
      <c r="E61" s="111">
        <v>16</v>
      </c>
      <c r="G61" s="149">
        <v>-330381</v>
      </c>
      <c r="I61" s="105">
        <v>-381340</v>
      </c>
      <c r="K61" s="149">
        <v>-291690</v>
      </c>
      <c r="M61" s="105">
        <v>-279475</v>
      </c>
    </row>
    <row r="62" spans="1:13" s="91" customFormat="1" ht="16.5" customHeight="1">
      <c r="A62" s="100" t="s">
        <v>80</v>
      </c>
      <c r="B62" s="100"/>
      <c r="C62" s="40"/>
      <c r="E62" s="111">
        <v>18</v>
      </c>
      <c r="G62" s="147">
        <v>0</v>
      </c>
      <c r="I62" s="101">
        <v>-738224</v>
      </c>
      <c r="K62" s="147">
        <v>0</v>
      </c>
      <c r="M62" s="101">
        <v>0</v>
      </c>
    </row>
    <row r="63" spans="1:13" s="91" customFormat="1" ht="16.5" customHeight="1">
      <c r="A63" s="100" t="s">
        <v>96</v>
      </c>
      <c r="B63" s="100"/>
      <c r="C63" s="100"/>
      <c r="E63" s="111">
        <v>31</v>
      </c>
      <c r="G63" s="147">
        <v>0</v>
      </c>
      <c r="I63" s="101">
        <v>0</v>
      </c>
      <c r="K63" s="147">
        <v>-10000000</v>
      </c>
      <c r="M63" s="101">
        <v>-2000000</v>
      </c>
    </row>
    <row r="64" spans="1:13" s="91" customFormat="1" ht="16.5" customHeight="1">
      <c r="A64" s="100" t="s">
        <v>133</v>
      </c>
      <c r="B64" s="100"/>
      <c r="C64" s="100"/>
      <c r="E64" s="111"/>
      <c r="G64" s="147"/>
      <c r="I64" s="101"/>
      <c r="K64" s="147"/>
      <c r="M64" s="101"/>
    </row>
    <row r="65" spans="1:13" s="91" customFormat="1" ht="16.5" customHeight="1">
      <c r="A65" s="100"/>
      <c r="B65" s="100" t="s">
        <v>105</v>
      </c>
      <c r="C65" s="100"/>
      <c r="E65" s="111">
        <v>31</v>
      </c>
      <c r="G65" s="147">
        <v>0</v>
      </c>
      <c r="I65" s="101">
        <v>0</v>
      </c>
      <c r="K65" s="147">
        <v>12000000</v>
      </c>
      <c r="M65" s="101">
        <v>15000000</v>
      </c>
    </row>
    <row r="66" spans="1:13" s="91" customFormat="1" ht="16.5" customHeight="1">
      <c r="A66" s="100" t="s">
        <v>94</v>
      </c>
      <c r="B66" s="100"/>
      <c r="C66" s="40"/>
      <c r="E66" s="111">
        <v>31</v>
      </c>
      <c r="G66" s="149">
        <v>0</v>
      </c>
      <c r="I66" s="105">
        <v>0</v>
      </c>
      <c r="K66" s="149">
        <v>41349369</v>
      </c>
      <c r="M66" s="105">
        <v>9999900</v>
      </c>
    </row>
    <row r="67" spans="1:13" s="91" customFormat="1" ht="16.5" customHeight="1">
      <c r="A67" s="40" t="s">
        <v>51</v>
      </c>
      <c r="B67" s="40"/>
      <c r="C67" s="40"/>
      <c r="E67" s="111">
        <v>26</v>
      </c>
      <c r="G67" s="147">
        <v>256438</v>
      </c>
      <c r="I67" s="101">
        <v>0</v>
      </c>
      <c r="K67" s="149">
        <v>538648</v>
      </c>
      <c r="M67" s="105">
        <v>348683</v>
      </c>
    </row>
    <row r="68" spans="1:13" s="91" customFormat="1" ht="16.5" customHeight="1">
      <c r="A68" s="82"/>
      <c r="B68" s="82"/>
      <c r="C68" s="82"/>
      <c r="E68" s="82"/>
      <c r="G68" s="152"/>
      <c r="I68" s="112"/>
      <c r="K68" s="152"/>
      <c r="M68" s="112"/>
    </row>
    <row r="69" spans="1:13" s="91" customFormat="1" ht="16.5" customHeight="1">
      <c r="A69" s="113" t="s">
        <v>106</v>
      </c>
      <c r="B69" s="113"/>
      <c r="C69" s="114"/>
      <c r="E69" s="114"/>
      <c r="G69" s="150">
        <f>SUM(G61:G67)</f>
        <v>-73943</v>
      </c>
      <c r="I69" s="106">
        <f>SUM(I61:I67)</f>
        <v>-1119564</v>
      </c>
      <c r="K69" s="150">
        <f>SUM(K61:K67)</f>
        <v>43596327</v>
      </c>
      <c r="M69" s="106">
        <f>SUM(M61:M67)</f>
        <v>23069108</v>
      </c>
    </row>
    <row r="70" spans="1:13" s="91" customFormat="1" ht="16.5" customHeight="1">
      <c r="A70" s="82"/>
      <c r="B70" s="82"/>
      <c r="C70" s="82"/>
      <c r="E70" s="82"/>
      <c r="G70" s="147"/>
      <c r="I70" s="101"/>
      <c r="K70" s="147"/>
      <c r="M70" s="101"/>
    </row>
    <row r="71" spans="1:13" s="91" customFormat="1" ht="16.5" customHeight="1">
      <c r="A71" s="110" t="s">
        <v>40</v>
      </c>
      <c r="B71" s="110"/>
      <c r="C71" s="115"/>
      <c r="E71" s="116"/>
      <c r="G71" s="147"/>
      <c r="I71" s="101"/>
      <c r="K71" s="147"/>
      <c r="M71" s="101"/>
    </row>
    <row r="72" spans="1:13" s="91" customFormat="1" ht="16.5" customHeight="1">
      <c r="A72" s="100" t="s">
        <v>120</v>
      </c>
      <c r="B72" s="100"/>
      <c r="C72" s="115"/>
      <c r="E72" s="116">
        <v>21</v>
      </c>
      <c r="G72" s="147">
        <v>-1697876</v>
      </c>
      <c r="I72" s="101">
        <v>-1693944</v>
      </c>
      <c r="K72" s="147">
        <v>-1697876</v>
      </c>
      <c r="M72" s="101">
        <v>-1693944</v>
      </c>
    </row>
    <row r="73" spans="1:13" s="91" customFormat="1" ht="16.5" customHeight="1">
      <c r="A73" s="40" t="s">
        <v>159</v>
      </c>
      <c r="B73" s="40"/>
      <c r="C73" s="82"/>
      <c r="E73" s="116">
        <v>21</v>
      </c>
      <c r="G73" s="149">
        <v>-288748</v>
      </c>
      <c r="I73" s="105">
        <v>-222026</v>
      </c>
      <c r="K73" s="149">
        <v>-288748</v>
      </c>
      <c r="M73" s="105">
        <v>-222026</v>
      </c>
    </row>
    <row r="74" spans="1:13" s="91" customFormat="1" ht="16.5" customHeight="1">
      <c r="A74" s="40" t="s">
        <v>160</v>
      </c>
      <c r="B74" s="40"/>
      <c r="C74" s="82"/>
      <c r="E74" s="116">
        <v>23</v>
      </c>
      <c r="G74" s="149">
        <v>440000000</v>
      </c>
      <c r="I74" s="105">
        <v>0</v>
      </c>
      <c r="K74" s="149">
        <v>440000000</v>
      </c>
      <c r="M74" s="105">
        <v>0</v>
      </c>
    </row>
    <row r="75" spans="1:13" s="91" customFormat="1" ht="16.5" customHeight="1">
      <c r="A75" s="82" t="s">
        <v>161</v>
      </c>
      <c r="B75" s="40"/>
      <c r="C75" s="82"/>
      <c r="E75" s="116">
        <v>23</v>
      </c>
      <c r="G75" s="149">
        <v>-13394741</v>
      </c>
      <c r="I75" s="105">
        <v>0</v>
      </c>
      <c r="K75" s="149">
        <v>-13394741</v>
      </c>
      <c r="M75" s="105">
        <v>0</v>
      </c>
    </row>
    <row r="76" spans="1:13" s="91" customFormat="1" ht="16.5" customHeight="1">
      <c r="A76" s="82" t="s">
        <v>52</v>
      </c>
      <c r="B76" s="82"/>
      <c r="C76" s="115"/>
      <c r="E76" s="116"/>
      <c r="G76" s="147">
        <v>-631</v>
      </c>
      <c r="I76" s="101">
        <v>-100</v>
      </c>
      <c r="K76" s="147">
        <v>0</v>
      </c>
      <c r="M76" s="101">
        <v>0</v>
      </c>
    </row>
    <row r="77" spans="1:13" ht="16.5" customHeight="1">
      <c r="A77" s="82" t="s">
        <v>107</v>
      </c>
      <c r="B77" s="82"/>
      <c r="C77" s="82"/>
      <c r="E77" s="116"/>
      <c r="F77" s="91"/>
      <c r="G77" s="147">
        <v>-68795684</v>
      </c>
      <c r="H77" s="91"/>
      <c r="I77" s="101">
        <v>-67999950</v>
      </c>
      <c r="J77" s="91"/>
      <c r="K77" s="147">
        <v>-68795684</v>
      </c>
      <c r="L77" s="91"/>
      <c r="M77" s="101">
        <v>-67999950</v>
      </c>
    </row>
    <row r="78" spans="1:13" ht="16.5" customHeight="1">
      <c r="A78" s="82"/>
      <c r="B78" s="82"/>
      <c r="C78" s="82"/>
      <c r="E78" s="116"/>
      <c r="F78" s="91"/>
      <c r="G78" s="152"/>
      <c r="H78" s="91"/>
      <c r="I78" s="112"/>
      <c r="J78" s="91"/>
      <c r="K78" s="152"/>
      <c r="L78" s="91"/>
      <c r="M78" s="112"/>
    </row>
    <row r="79" spans="1:13" ht="16.5" customHeight="1">
      <c r="A79" s="113" t="s">
        <v>162</v>
      </c>
      <c r="B79" s="113"/>
      <c r="C79" s="113"/>
      <c r="E79" s="82"/>
      <c r="F79" s="91"/>
      <c r="G79" s="150">
        <f>SUM(G71:G77)</f>
        <v>355822320</v>
      </c>
      <c r="H79" s="91"/>
      <c r="I79" s="106">
        <f>SUM(I71:I77)</f>
        <v>-69916020</v>
      </c>
      <c r="J79" s="91"/>
      <c r="K79" s="150">
        <f>SUM(K72:K78)</f>
        <v>355822951</v>
      </c>
      <c r="L79" s="91"/>
      <c r="M79" s="106">
        <f>SUM(M72:M77)</f>
        <v>-69915920</v>
      </c>
    </row>
    <row r="80" spans="1:13" ht="16.5" customHeight="1">
      <c r="A80" s="82"/>
      <c r="B80" s="82"/>
      <c r="C80" s="82"/>
      <c r="E80" s="82"/>
      <c r="F80" s="91"/>
      <c r="G80" s="147"/>
      <c r="H80" s="91"/>
      <c r="I80" s="101"/>
      <c r="J80" s="91"/>
      <c r="K80" s="147"/>
      <c r="L80" s="91"/>
      <c r="M80" s="101"/>
    </row>
    <row r="81" spans="1:13" s="91" customFormat="1" ht="16.5" customHeight="1">
      <c r="A81" s="117" t="s">
        <v>163</v>
      </c>
      <c r="B81" s="117"/>
      <c r="C81" s="118"/>
      <c r="E81" s="118"/>
      <c r="F81" s="40"/>
      <c r="G81" s="147">
        <f>+SUM(G35,G69,G79)</f>
        <v>438669691</v>
      </c>
      <c r="H81" s="40"/>
      <c r="I81" s="101">
        <f>+SUM(I35,I69,I79)</f>
        <v>17152541</v>
      </c>
      <c r="J81" s="40"/>
      <c r="K81" s="147">
        <f>+SUM(K35,K69,K79)</f>
        <v>431416496</v>
      </c>
      <c r="L81" s="40"/>
      <c r="M81" s="101">
        <f>+SUM(M35,M69,M79)</f>
        <v>28784981</v>
      </c>
    </row>
    <row r="82" spans="1:13" ht="16.5" customHeight="1">
      <c r="A82" s="113" t="s">
        <v>24</v>
      </c>
      <c r="B82" s="113"/>
      <c r="C82" s="118"/>
      <c r="E82" s="118"/>
      <c r="G82" s="147">
        <v>58984148</v>
      </c>
      <c r="I82" s="101">
        <v>41831607</v>
      </c>
      <c r="K82" s="147">
        <v>55439138</v>
      </c>
      <c r="M82" s="101">
        <v>26654157</v>
      </c>
    </row>
    <row r="83" spans="1:13" s="91" customFormat="1" ht="16.5" customHeight="1">
      <c r="A83" s="82"/>
      <c r="B83" s="82"/>
      <c r="C83" s="82"/>
      <c r="E83" s="82"/>
      <c r="G83" s="152"/>
      <c r="I83" s="112"/>
      <c r="K83" s="152"/>
      <c r="M83" s="112"/>
    </row>
    <row r="84" spans="1:13" ht="16.5" customHeight="1" thickBot="1">
      <c r="A84" s="117" t="s">
        <v>124</v>
      </c>
      <c r="B84" s="117"/>
      <c r="C84" s="118"/>
      <c r="E84" s="118"/>
      <c r="G84" s="153">
        <f>SUM(G81:G82)</f>
        <v>497653839</v>
      </c>
      <c r="I84" s="119">
        <f>SUM(I81:I82)</f>
        <v>58984148</v>
      </c>
      <c r="K84" s="153">
        <f>SUM(K81:K82)</f>
        <v>486855634</v>
      </c>
      <c r="M84" s="119">
        <f>SUM(M81:M82)</f>
        <v>55439138</v>
      </c>
    </row>
    <row r="85" spans="1:13" ht="16.5" customHeight="1" thickTop="1">
      <c r="A85" s="82"/>
      <c r="B85" s="82"/>
      <c r="C85" s="82"/>
      <c r="E85" s="82"/>
      <c r="F85" s="91"/>
      <c r="G85" s="101"/>
      <c r="H85" s="91"/>
      <c r="I85" s="101"/>
      <c r="J85" s="91"/>
      <c r="K85" s="101"/>
      <c r="L85" s="91"/>
      <c r="M85" s="101"/>
    </row>
    <row r="86" spans="1:13" ht="16.5" customHeight="1">
      <c r="A86" s="82"/>
      <c r="B86" s="82"/>
      <c r="C86" s="82"/>
      <c r="E86" s="82"/>
      <c r="F86" s="91"/>
      <c r="G86" s="101"/>
      <c r="H86" s="91"/>
      <c r="I86" s="101"/>
      <c r="J86" s="91"/>
      <c r="K86" s="101"/>
      <c r="L86" s="91"/>
      <c r="M86" s="101"/>
    </row>
    <row r="87" spans="1:13" ht="16.5" customHeight="1">
      <c r="A87" s="82"/>
      <c r="B87" s="82"/>
      <c r="C87" s="82"/>
      <c r="E87" s="82"/>
      <c r="F87" s="91"/>
      <c r="G87" s="101"/>
      <c r="H87" s="91"/>
      <c r="I87" s="101"/>
      <c r="J87" s="91"/>
      <c r="K87" s="101"/>
      <c r="L87" s="91"/>
      <c r="M87" s="101"/>
    </row>
    <row r="88" spans="1:13" ht="16.5" customHeight="1">
      <c r="A88" s="82"/>
      <c r="B88" s="82"/>
      <c r="C88" s="82"/>
      <c r="E88" s="82"/>
      <c r="F88" s="91"/>
      <c r="G88" s="101"/>
      <c r="H88" s="91"/>
      <c r="I88" s="101"/>
      <c r="J88" s="91"/>
      <c r="K88" s="101"/>
      <c r="L88" s="91"/>
      <c r="M88" s="101"/>
    </row>
    <row r="89" spans="1:13" ht="16.5" customHeight="1">
      <c r="A89" s="82"/>
      <c r="B89" s="82"/>
      <c r="C89" s="82"/>
      <c r="E89" s="82"/>
      <c r="F89" s="91"/>
      <c r="G89" s="101"/>
      <c r="H89" s="91"/>
      <c r="I89" s="101"/>
      <c r="J89" s="91"/>
      <c r="K89" s="101"/>
      <c r="L89" s="91"/>
      <c r="M89" s="101"/>
    </row>
    <row r="90" spans="1:13" ht="20.25" customHeight="1">
      <c r="A90" s="82"/>
      <c r="B90" s="82"/>
      <c r="C90" s="82"/>
      <c r="E90" s="82"/>
      <c r="F90" s="91"/>
      <c r="G90" s="101"/>
      <c r="H90" s="91"/>
      <c r="I90" s="101"/>
      <c r="J90" s="91"/>
      <c r="K90" s="101"/>
      <c r="L90" s="91"/>
      <c r="M90" s="101"/>
    </row>
    <row r="91" spans="1:13" s="91" customFormat="1" ht="20.25" customHeight="1">
      <c r="C91" s="82"/>
      <c r="E91" s="116"/>
      <c r="G91" s="105"/>
      <c r="I91" s="105"/>
      <c r="K91" s="105"/>
      <c r="M91" s="105"/>
    </row>
    <row r="92" spans="1:13" s="91" customFormat="1" ht="19.5" customHeight="1">
      <c r="C92" s="82"/>
      <c r="E92" s="116"/>
      <c r="G92" s="105"/>
      <c r="I92" s="105"/>
      <c r="K92" s="105"/>
      <c r="M92" s="105"/>
    </row>
    <row r="93" spans="1:13" s="14" customFormat="1" ht="16.5" customHeight="1">
      <c r="A93" s="60" t="s">
        <v>97</v>
      </c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</row>
    <row r="94" spans="1:13" s="61" customFormat="1" ht="16.5" customHeight="1">
      <c r="A94" s="61" t="s">
        <v>98</v>
      </c>
    </row>
    <row r="95" spans="1:13" s="61" customFormat="1" ht="16.5" customHeight="1"/>
    <row r="96" spans="1:13" s="61" customFormat="1" ht="20.25" customHeight="1"/>
    <row r="97" spans="1:13" ht="21.95" customHeight="1">
      <c r="A97" s="57" t="str">
        <f>A49</f>
        <v>The accompanying notes are an integral part of these consolidated and separate financial statements.</v>
      </c>
      <c r="B97" s="58"/>
      <c r="C97" s="57"/>
      <c r="D97" s="58"/>
      <c r="E97" s="58"/>
      <c r="F97" s="58"/>
      <c r="G97" s="58"/>
      <c r="H97" s="58"/>
      <c r="I97" s="58"/>
      <c r="J97" s="58"/>
      <c r="K97" s="59"/>
      <c r="L97" s="58"/>
      <c r="M97" s="59"/>
    </row>
  </sheetData>
  <mergeCells count="8">
    <mergeCell ref="G56:I56"/>
    <mergeCell ref="K56:M56"/>
    <mergeCell ref="G7:I7"/>
    <mergeCell ref="K7:M7"/>
    <mergeCell ref="G6:I6"/>
    <mergeCell ref="K6:M6"/>
    <mergeCell ref="G55:I55"/>
    <mergeCell ref="K55:M55"/>
  </mergeCells>
  <pageMargins left="0.8" right="0.5" top="0.5" bottom="0.6" header="0.49" footer="0.4"/>
  <pageSetup paperSize="9" firstPageNumber="11" orientation="portrait" useFirstPageNumber="1" horizontalDpi="1200" verticalDpi="1200" r:id="rId1"/>
  <headerFooter>
    <oddFooter>&amp;R&amp;"Arial,Regular"&amp;9&amp;P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5-7</vt:lpstr>
      <vt:lpstr>8</vt:lpstr>
      <vt:lpstr>9</vt:lpstr>
      <vt:lpstr>10</vt:lpstr>
      <vt:lpstr>11-12</vt:lpstr>
    </vt:vector>
  </TitlesOfParts>
  <Company>Price Waterhouse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Duangporn Pongvitayakorn</cp:lastModifiedBy>
  <cp:lastPrinted>2022-02-23T01:51:11Z</cp:lastPrinted>
  <dcterms:created xsi:type="dcterms:W3CDTF">2001-09-26T02:59:25Z</dcterms:created>
  <dcterms:modified xsi:type="dcterms:W3CDTF">2022-02-23T01:51:13Z</dcterms:modified>
</cp:coreProperties>
</file>