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aw\Desktop\เหมียว\เอกสารขึ้นระบบset\Q165\"/>
    </mc:Choice>
  </mc:AlternateContent>
  <xr:revisionPtr revIDLastSave="0" documentId="13_ncr:1_{BCD350DA-C08E-4842-80DF-FEA6673C03A7}" xr6:coauthVersionLast="47" xr6:coauthVersionMax="47" xr10:uidLastSave="{00000000-0000-0000-0000-000000000000}"/>
  <bookViews>
    <workbookView xWindow="-120" yWindow="-120" windowWidth="29040" windowHeight="15720" tabRatio="780" activeTab="4" xr2:uid="{00000000-000D-0000-FFFF-FFFF00000000}"/>
  </bookViews>
  <sheets>
    <sheet name="T 2-4 " sheetId="14" r:id="rId1"/>
    <sheet name="T5 (3M)" sheetId="17" r:id="rId2"/>
    <sheet name="6" sheetId="18" r:id="rId3"/>
    <sheet name="7" sheetId="19" r:id="rId4"/>
    <sheet name="8-9" sheetId="2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g" localSheetId="0">#REF!</definedName>
    <definedName name="\g" localSheetId="1">#REF!</definedName>
    <definedName name="\g">#REF!</definedName>
    <definedName name="__123Graph_D" localSheetId="0" hidden="1">[1]A!#REF!</definedName>
    <definedName name="__123Graph_D" localSheetId="1" hidden="1">[1]A!#REF!</definedName>
    <definedName name="__123Graph_D" hidden="1">[1]A!#REF!</definedName>
    <definedName name="__IntlFixup" hidden="1">TRUE</definedName>
    <definedName name="_h1" localSheetId="0">#REF!</definedName>
    <definedName name="_h1" localSheetId="1">#REF!</definedName>
    <definedName name="_h1">#REF!</definedName>
    <definedName name="_Order1" hidden="1">255</definedName>
    <definedName name="_Order2" hidden="1">0</definedName>
    <definedName name="_pa2" localSheetId="0">'T 2-4 '!_pa2</definedName>
    <definedName name="_pa2" localSheetId="1">'T5 (3M)'!_pa2</definedName>
    <definedName name="_pa2">[0]!_pa2</definedName>
    <definedName name="A" localSheetId="0">#REF!</definedName>
    <definedName name="A" localSheetId="1">#REF!</definedName>
    <definedName name="A">#REF!</definedName>
    <definedName name="A.C.I.B.Carpet_Int." localSheetId="0">'[2]B-105'!#REF!</definedName>
    <definedName name="A.C.I.B.Carpet_Int." localSheetId="1">'[2]B-105'!#REF!</definedName>
    <definedName name="A.C.I.B.Carpet_Int.">'[2]B-105'!#REF!</definedName>
    <definedName name="A_Top_Paint" localSheetId="0">#REF!</definedName>
    <definedName name="A_Top_Paint" localSheetId="1">#REF!</definedName>
    <definedName name="A_Top_Paint">#REF!</definedName>
    <definedName name="aa" localSheetId="0">'T 2-4 '!aa</definedName>
    <definedName name="aa" localSheetId="1">'T5 (3M)'!aa</definedName>
    <definedName name="aa">[0]!aa</definedName>
    <definedName name="AAA" localSheetId="0">#REF!</definedName>
    <definedName name="AAA" localSheetId="1">#REF!</definedName>
    <definedName name="AAA">#REF!</definedName>
    <definedName name="ABC" localSheetId="0">#REF!</definedName>
    <definedName name="ABC" localSheetId="1">#REF!</definedName>
    <definedName name="ABC">#REF!</definedName>
    <definedName name="ACT__THAILAND__CO._LTD." localSheetId="0">#REF!</definedName>
    <definedName name="ACT__THAILAND__CO._LTD." localSheetId="1">#REF!</definedName>
    <definedName name="ACT__THAILAND__CO._LTD.">#REF!</definedName>
    <definedName name="adj" localSheetId="0">'T 2-4 '!adj</definedName>
    <definedName name="adj" localSheetId="1">'T5 (3M)'!adj</definedName>
    <definedName name="adj">[0]!adj</definedName>
    <definedName name="Advance_Paint___Chemical" localSheetId="0">'[2]B-105'!#REF!</definedName>
    <definedName name="Advance_Paint___Chemical" localSheetId="1">'[2]B-105'!#REF!</definedName>
    <definedName name="Advance_Paint___Chemical">'[2]B-105'!#REF!</definedName>
    <definedName name="ALLIED_PRODUCTS_THAILAND__LTD." localSheetId="0">#REF!</definedName>
    <definedName name="ALLIED_PRODUCTS_THAILAND__LTD." localSheetId="1">#REF!</definedName>
    <definedName name="ALLIED_PRODUCTS_THAILAND__LTD.">#REF!</definedName>
    <definedName name="Alpha_Envirotech_Eng." localSheetId="0">'[2]B-105'!#REF!</definedName>
    <definedName name="Alpha_Envirotech_Eng." localSheetId="1">'[2]B-105'!#REF!</definedName>
    <definedName name="Alpha_Envirotech_Eng.">'[2]B-105'!#REF!</definedName>
    <definedName name="ar" localSheetId="0">'T 2-4 '!ar</definedName>
    <definedName name="ar" localSheetId="1">'T5 (3M)'!ar</definedName>
    <definedName name="ar">[0]!ar</definedName>
    <definedName name="Areadata" localSheetId="0">#REF!</definedName>
    <definedName name="Areadata" localSheetId="1">#REF!</definedName>
    <definedName name="Areadata">#REF!</definedName>
    <definedName name="AreaFill" localSheetId="0">#REF!,#REF!,#REF!,#REF!</definedName>
    <definedName name="AreaFill" localSheetId="1">#REF!,#REF!,#REF!,#REF!</definedName>
    <definedName name="AreaFill">#REF!,#REF!,#REF!,#REF!</definedName>
    <definedName name="ART_COLOUR_DESIGN_CO_.LTD.">"ART COLOUR DESIGN CO.,LTD."</definedName>
    <definedName name="as" localSheetId="0">'T 2-4 '!as</definedName>
    <definedName name="as" localSheetId="1">'T5 (3M)'!as</definedName>
    <definedName name="as">[0]!as</definedName>
    <definedName name="AS2DocOpenMode" hidden="1">"AS2DocumentEdit"</definedName>
    <definedName name="ASHKALIT_CHEMIPROD_LTD." localSheetId="0">'[2]B-105'!#REF!</definedName>
    <definedName name="ASHKALIT_CHEMIPROD_LTD." localSheetId="1">'[2]B-105'!#REF!</definedName>
    <definedName name="ASHKALIT_CHEMIPROD_LTD.">'[2]B-105'!#REF!</definedName>
    <definedName name="ass" localSheetId="0">'T 2-4 '!ass</definedName>
    <definedName name="ass" localSheetId="1">'T5 (3M)'!ass</definedName>
    <definedName name="ass">[0]!ass</definedName>
    <definedName name="assss" localSheetId="0">'T 2-4 '!assss</definedName>
    <definedName name="assss" localSheetId="1">'T5 (3M)'!assss</definedName>
    <definedName name="assss">[0]!assss</definedName>
    <definedName name="ATAC_CHEMICAL_CO._LTD." localSheetId="0">#REF!</definedName>
    <definedName name="ATAC_CHEMICAL_CO._LTD." localSheetId="1">#REF!</definedName>
    <definedName name="ATAC_CHEMICAL_CO._LTD.">#REF!</definedName>
    <definedName name="B" localSheetId="0">#REF!</definedName>
    <definedName name="B" localSheetId="1">#REF!</definedName>
    <definedName name="B">#REF!</definedName>
    <definedName name="BAMCO_LIMITED" localSheetId="0">#REF!</definedName>
    <definedName name="BAMCO_LIMITED" localSheetId="1">#REF!</definedName>
    <definedName name="BAMCO_LIMITED">#REF!</definedName>
    <definedName name="Bangkok_China_Paint_MFG." localSheetId="0">#REF!</definedName>
    <definedName name="Bangkok_China_Paint_MFG." localSheetId="1">#REF!</definedName>
    <definedName name="Bangkok_China_Paint_MFG.">#REF!</definedName>
    <definedName name="BB" localSheetId="0" hidden="1">{"'Eng (page2)'!$A$1:$D$52"}</definedName>
    <definedName name="BB" localSheetId="1" hidden="1">{"'Eng (page2)'!$A$1:$D$52"}</definedName>
    <definedName name="BB" hidden="1">{"'Eng (page2)'!$A$1:$D$52"}</definedName>
    <definedName name="BBB" localSheetId="0">#REF!</definedName>
    <definedName name="BBB" localSheetId="1">#REF!</definedName>
    <definedName name="BBB">#REF!</definedName>
    <definedName name="bbc" localSheetId="0">'T 2-4 '!bbc</definedName>
    <definedName name="bbc" localSheetId="1">'T5 (3M)'!bbc</definedName>
    <definedName name="bbc">[0]!bbc</definedName>
    <definedName name="BCExport" localSheetId="0">#REF!</definedName>
    <definedName name="BCExport" localSheetId="1">#REF!</definedName>
    <definedName name="BCExport">#REF!</definedName>
    <definedName name="be" localSheetId="0">'T 2-4 '!be</definedName>
    <definedName name="be" localSheetId="1">'T5 (3M)'!be</definedName>
    <definedName name="be">[0]!be</definedName>
    <definedName name="Beg_Bal" localSheetId="0">#REF!</definedName>
    <definedName name="Beg_Bal" localSheetId="1">#REF!</definedName>
    <definedName name="Beg_Bal">#REF!</definedName>
    <definedName name="BENJAKIT_GROUP__THAILAND__CO._LTD." localSheetId="0">#REF!</definedName>
    <definedName name="BENJAKIT_GROUP__THAILAND__CO._LTD." localSheetId="1">#REF!</definedName>
    <definedName name="BENJAKIT_GROUP__THAILAND__CO._LTD.">#REF!</definedName>
    <definedName name="BLUE_LABEL_LIMITED" localSheetId="0">#REF!</definedName>
    <definedName name="BLUE_LABEL_LIMITED" localSheetId="1">#REF!</definedName>
    <definedName name="BLUE_LABEL_LIMITED">#REF!</definedName>
    <definedName name="BUILDING_COAT_CO._LTD." localSheetId="0">#REF!</definedName>
    <definedName name="BUILDING_COAT_CO._LTD." localSheetId="1">#REF!</definedName>
    <definedName name="BUILDING_COAT_CO._LTD.">#REF!</definedName>
    <definedName name="button_area_1" localSheetId="0">#REF!</definedName>
    <definedName name="button_area_1" localSheetId="1">#REF!</definedName>
    <definedName name="button_area_1">#REF!</definedName>
    <definedName name="Carpet_Maker" localSheetId="0">#REF!</definedName>
    <definedName name="Carpet_Maker" localSheetId="1">#REF!</definedName>
    <definedName name="Carpet_Maker">#REF!</definedName>
    <definedName name="CC" localSheetId="0">#REF!</definedName>
    <definedName name="CC" localSheetId="1">#REF!</definedName>
    <definedName name="CC">#REF!</definedName>
    <definedName name="CELL_PRO_INTERNATIONAL_CO._LTD." localSheetId="0">'[2]B-105'!#REF!</definedName>
    <definedName name="CELL_PRO_INTERNATIONAL_CO._LTD." localSheetId="1">'[2]B-105'!#REF!</definedName>
    <definedName name="CELL_PRO_INTERNATIONAL_CO._LTD.">'[2]B-105'!#REF!</definedName>
    <definedName name="celltips_area" localSheetId="0">#REF!</definedName>
    <definedName name="celltips_area" localSheetId="1">#REF!</definedName>
    <definedName name="celltips_area">#REF!</definedName>
    <definedName name="CHING_MEI_PAPER_CO._LTD." localSheetId="0">#REF!</definedName>
    <definedName name="CHING_MEI_PAPER_CO._LTD." localSheetId="1">#REF!</definedName>
    <definedName name="CHING_MEI_PAPER_CO._LTD.">#REF!</definedName>
    <definedName name="CHUAN_INDUSTRIES_PTE_LTD" localSheetId="0">'[2]B-105'!#REF!</definedName>
    <definedName name="CHUAN_INDUSTRIES_PTE_LTD" localSheetId="1">'[2]B-105'!#REF!</definedName>
    <definedName name="CHUAN_INDUSTRIES_PTE_LTD">'[2]B-105'!#REF!</definedName>
    <definedName name="CIVIC_CHEMICAL_LTD._PART." localSheetId="0">#REF!</definedName>
    <definedName name="CIVIC_CHEMICAL_LTD._PART." localSheetId="1">#REF!</definedName>
    <definedName name="CIVIC_CHEMICAL_LTD._PART.">#REF!</definedName>
    <definedName name="CLEANOSOL" localSheetId="0">#REF!</definedName>
    <definedName name="CLEANOSOL" localSheetId="1">#REF!</definedName>
    <definedName name="CLEANOSOL">#REF!</definedName>
    <definedName name="CLEANOSOL_TRAFFIC__THAILAND__CO._LTD." localSheetId="0">#REF!</definedName>
    <definedName name="CLEANOSOL_TRAFFIC__THAILAND__CO._LTD." localSheetId="1">#REF!</definedName>
    <definedName name="CLEANOSOL_TRAFFIC__THAILAND__CO._LTD.">#REF!</definedName>
    <definedName name="Code" localSheetId="0">#REF!</definedName>
    <definedName name="Code" localSheetId="1">#REF!</definedName>
    <definedName name="Code">#REF!</definedName>
    <definedName name="Cormix_Int." localSheetId="0">#REF!</definedName>
    <definedName name="Cormix_Int." localSheetId="1">#REF!</definedName>
    <definedName name="Cormix_Int.">#REF!</definedName>
    <definedName name="CREATE" localSheetId="0">#REF!</definedName>
    <definedName name="CREATE" localSheetId="1">#REF!</definedName>
    <definedName name="CREATE">#REF!</definedName>
    <definedName name="CREATE_COLOR_LTD._PART." localSheetId="0">#REF!</definedName>
    <definedName name="CREATE_COLOR_LTD._PART." localSheetId="1">#REF!</definedName>
    <definedName name="CREATE_COLOR_LTD._PART.">#REF!</definedName>
    <definedName name="Credo_Int." localSheetId="0">#REF!</definedName>
    <definedName name="Credo_Int." localSheetId="1">#REF!</definedName>
    <definedName name="Credo_Int.">#REF!</definedName>
    <definedName name="d" localSheetId="0">#REF!</definedName>
    <definedName name="d" localSheetId="1">#REF!</definedName>
    <definedName name="d">#REF!</definedName>
    <definedName name="D.D._Carpet_Industry" localSheetId="0">#REF!</definedName>
    <definedName name="D.D._Carpet_Industry" localSheetId="1">#REF!</definedName>
    <definedName name="D.D._Carpet_Industry">#REF!</definedName>
    <definedName name="D.G.I_PAINT" localSheetId="0">#REF!</definedName>
    <definedName name="D.G.I_PAINT" localSheetId="1">#REF!</definedName>
    <definedName name="D.G.I_PAINT">#REF!</definedName>
    <definedName name="D.O.P_Paint" localSheetId="0">#REF!</definedName>
    <definedName name="D.O.P_Paint" localSheetId="1">#REF!</definedName>
    <definedName name="D.O.P_Paint">#REF!</definedName>
    <definedName name="Data" localSheetId="0">#REF!</definedName>
    <definedName name="Data" localSheetId="1">#REF!</definedName>
    <definedName name="Data">#REF!</definedName>
    <definedName name="_xlnm.Database" localSheetId="0">#REF!</definedName>
    <definedName name="_xlnm.Database" localSheetId="1">#REF!</definedName>
    <definedName name="_xlnm.Database">#REF!</definedName>
    <definedName name="DD" localSheetId="0">#REF!</definedName>
    <definedName name="DD" localSheetId="1">#REF!</definedName>
    <definedName name="DD">#REF!</definedName>
    <definedName name="DDD" localSheetId="0">'T 2-4 '!DDD</definedName>
    <definedName name="DDD" localSheetId="1">'T5 (3M)'!DDD</definedName>
    <definedName name="DDD">[0]!DDD</definedName>
    <definedName name="dfg" localSheetId="0">'[3]B-105'!#REF!</definedName>
    <definedName name="dfg" localSheetId="1">'[3]B-105'!#REF!</definedName>
    <definedName name="dfg">'[3]B-105'!#REF!</definedName>
    <definedName name="dflt1">'[4]Customize Your Invoice'!$E$22</definedName>
    <definedName name="dflt2">'[4]Customize Your Invoice'!$E$23</definedName>
    <definedName name="dflt3">'[4]Customize Your Invoice'!$D$24</definedName>
    <definedName name="dflt4">'[4]Customize Your Invoice'!$E$26</definedName>
    <definedName name="dflt5">'[4]Customize Your Invoice'!$E$27</definedName>
    <definedName name="dflt6">'[4]Customize Your Invoice'!$D$28</definedName>
    <definedName name="dflt7">'[4]Customize Your Invoice'!$G$27</definedName>
    <definedName name="DRAGA_PAINT_CO._LTD." localSheetId="0">#REF!</definedName>
    <definedName name="DRAGA_PAINT_CO._LTD." localSheetId="1">#REF!</definedName>
    <definedName name="DRAGA_PAINT_CO._LTD.">#REF!</definedName>
    <definedName name="Duracrete" localSheetId="0">#REF!</definedName>
    <definedName name="Duracrete" localSheetId="1">#REF!</definedName>
    <definedName name="Duracrete">#REF!</definedName>
    <definedName name="DURASEAL_SUPPLY_CO._LTD." localSheetId="0">#REF!</definedName>
    <definedName name="DURASEAL_SUPPLY_CO._LTD." localSheetId="1">#REF!</definedName>
    <definedName name="DURASEAL_SUPPLY_CO._LTD.">#REF!</definedName>
    <definedName name="DYNEA__THAILAND__CO._LTD." localSheetId="0">#REF!</definedName>
    <definedName name="DYNEA__THAILAND__CO._LTD." localSheetId="1">#REF!</definedName>
    <definedName name="DYNEA__THAILAND__CO._LTD.">#REF!</definedName>
    <definedName name="E" localSheetId="0">#REF!</definedName>
    <definedName name="E" localSheetId="1">#REF!</definedName>
    <definedName name="E">#REF!</definedName>
    <definedName name="EAC_CHEMICALS_SINGAPORE_PTE_LTD." localSheetId="0">'[2]B-105'!#REF!</definedName>
    <definedName name="EAC_CHEMICALS_SINGAPORE_PTE_LTD." localSheetId="1">'[2]B-105'!#REF!</definedName>
    <definedName name="EAC_CHEMICALS_SINGAPORE_PTE_LTD.">'[2]B-105'!#REF!</definedName>
    <definedName name="Eastern_Marketing" localSheetId="0">'[2]B-105'!#REF!</definedName>
    <definedName name="Eastern_Marketing" localSheetId="1">'[2]B-105'!#REF!</definedName>
    <definedName name="Eastern_Marketing">'[2]B-105'!#REF!</definedName>
    <definedName name="EE" localSheetId="0">'T 2-4 '!EE</definedName>
    <definedName name="EE" localSheetId="1">'T5 (3M)'!EE</definedName>
    <definedName name="EE">[0]!EE</definedName>
    <definedName name="EEE" localSheetId="0">'T 2-4 '!EEE</definedName>
    <definedName name="EEE" localSheetId="1">'T5 (3M)'!EEE</definedName>
    <definedName name="EEE">[0]!EEE</definedName>
    <definedName name="EJ_CHEMICALS" localSheetId="0">'[2]B-105'!#REF!</definedName>
    <definedName name="EJ_CHEMICALS" localSheetId="1">'[2]B-105'!#REF!</definedName>
    <definedName name="EJ_CHEMICALS">'[2]B-105'!#REF!</definedName>
    <definedName name="End" localSheetId="0">#REF!</definedName>
    <definedName name="End" localSheetId="1">#REF!</definedName>
    <definedName name="End">#REF!</definedName>
    <definedName name="End_Bal" localSheetId="0">#REF!</definedName>
    <definedName name="End_Bal" localSheetId="1">#REF!</definedName>
    <definedName name="End_Bal">#REF!</definedName>
    <definedName name="Enhanced_No_Charge_List_Excel" localSheetId="0">#REF!</definedName>
    <definedName name="Enhanced_No_Charge_List_Excel" localSheetId="1">#REF!</definedName>
    <definedName name="Enhanced_No_Charge_List_Excel">#REF!</definedName>
    <definedName name="enough" localSheetId="0">'T 2-4 '!enough</definedName>
    <definedName name="enough" localSheetId="1">'T5 (3M)'!enough</definedName>
    <definedName name="enough">[0]!enough</definedName>
    <definedName name="EOC_Polymer_Inv" localSheetId="0">'[2]B-105'!#REF!</definedName>
    <definedName name="EOC_Polymer_Inv" localSheetId="1">'[2]B-105'!#REF!</definedName>
    <definedName name="EOC_Polymer_Inv">'[2]B-105'!#REF!</definedName>
    <definedName name="EOCB" localSheetId="0">'[2]B-105'!#REF!</definedName>
    <definedName name="EOCB" localSheetId="1">'[2]B-105'!#REF!</definedName>
    <definedName name="EOCB">'[2]B-105'!#REF!</definedName>
    <definedName name="ETERNAL_SAKATA_INX_CO._LTD." localSheetId="0">#REF!</definedName>
    <definedName name="ETERNAL_SAKATA_INX_CO._LTD." localSheetId="1">#REF!</definedName>
    <definedName name="ETERNAL_SAKATA_INX_CO._LTD.">#REF!</definedName>
    <definedName name="EVERRED_CO._LTD." localSheetId="0">#REF!</definedName>
    <definedName name="EVERRED_CO._LTD." localSheetId="1">#REF!</definedName>
    <definedName name="EVERRED_CO._LTD.">#REF!</definedName>
    <definedName name="ew" localSheetId="0">#REF!</definedName>
    <definedName name="ew" localSheetId="1">#REF!</definedName>
    <definedName name="ew">#REF!</definedName>
    <definedName name="Export" localSheetId="0">#REF!</definedName>
    <definedName name="Export" localSheetId="1">#REF!</definedName>
    <definedName name="Export">#REF!</definedName>
    <definedName name="Extra_Pay" localSheetId="0">#REF!</definedName>
    <definedName name="Extra_Pay" localSheetId="1">#REF!</definedName>
    <definedName name="Extra_Pay">#REF!</definedName>
    <definedName name="F" localSheetId="0">#REF!</definedName>
    <definedName name="F" localSheetId="1">#REF!</definedName>
    <definedName name="F">#REF!</definedName>
    <definedName name="FELT___ROGS_SDN._BHD." localSheetId="0">'[2]B-105'!#REF!</definedName>
    <definedName name="FELT___ROGS_SDN._BHD." localSheetId="1">'[2]B-105'!#REF!</definedName>
    <definedName name="FELT___ROGS_SDN._BHD.">'[2]B-105'!#REF!</definedName>
    <definedName name="Feltol" localSheetId="0">#REF!</definedName>
    <definedName name="Feltol" localSheetId="1">#REF!</definedName>
    <definedName name="Feltol">#REF!</definedName>
    <definedName name="FELTOL_MANUFACTURING_CO._LTD." localSheetId="0">#REF!</definedName>
    <definedName name="FELTOL_MANUFACTURING_CO._LTD." localSheetId="1">#REF!</definedName>
    <definedName name="FELTOL_MANUFACTURING_CO._LTD.">#REF!</definedName>
    <definedName name="FF" localSheetId="0">#REF!</definedName>
    <definedName name="FF" localSheetId="1">#REF!</definedName>
    <definedName name="FF">#REF!</definedName>
    <definedName name="FFF" localSheetId="0">#REF!</definedName>
    <definedName name="FFF" localSheetId="1">#REF!</definedName>
    <definedName name="FFF">#REF!</definedName>
    <definedName name="From" localSheetId="0">#REF!</definedName>
    <definedName name="From" localSheetId="1">#REF!</definedName>
    <definedName name="From">#REF!</definedName>
    <definedName name="Full_Print" localSheetId="0">#REF!</definedName>
    <definedName name="Full_Print" localSheetId="1">#REF!</definedName>
    <definedName name="Full_Print">#REF!</definedName>
    <definedName name="G" localSheetId="0">#REF!</definedName>
    <definedName name="G" localSheetId="1">#REF!</definedName>
    <definedName name="G">#REF!</definedName>
    <definedName name="GALLOT_CHEMICAL_LTD._PART." localSheetId="0">#REF!</definedName>
    <definedName name="GALLOT_CHEMICAL_LTD._PART." localSheetId="1">#REF!</definedName>
    <definedName name="GALLOT_CHEMICAL_LTD._PART.">#REF!</definedName>
    <definedName name="GG" localSheetId="0">#REF!</definedName>
    <definedName name="GG" localSheetId="1">#REF!</definedName>
    <definedName name="GG">#REF!</definedName>
    <definedName name="GGG" localSheetId="0">#REF!</definedName>
    <definedName name="GGG" localSheetId="1">#REF!</definedName>
    <definedName name="GGG">#REF!</definedName>
    <definedName name="GRAND_ASIA_PACIFIC_COPORATION_CO._LTD." localSheetId="0">#REF!</definedName>
    <definedName name="GRAND_ASIA_PACIFIC_COPORATION_CO._LTD." localSheetId="1">#REF!</definedName>
    <definedName name="GRAND_ASIA_PACIFIC_COPORATION_CO._LTD.">#REF!</definedName>
    <definedName name="GRAND_ASIA_PACIFIC_CORPORATION_CO._LTD." localSheetId="0">#REF!</definedName>
    <definedName name="GRAND_ASIA_PACIFIC_CORPORATION_CO._LTD." localSheetId="1">#REF!</definedName>
    <definedName name="GRAND_ASIA_PACIFIC_CORPORATION_CO._LTD.">#REF!</definedName>
    <definedName name="GRANDLITE" localSheetId="0">#REF!</definedName>
    <definedName name="GRANDLITE" localSheetId="1">#REF!</definedName>
    <definedName name="GRANDLITE">#REF!</definedName>
    <definedName name="H" localSheetId="0">#REF!</definedName>
    <definedName name="H" localSheetId="1">#REF!</definedName>
    <definedName name="H">#REF!</definedName>
    <definedName name="H.B.FULLER__THAILAND_CO._LTD." localSheetId="0">#REF!</definedName>
    <definedName name="H.B.FULLER__THAILAND_CO._LTD." localSheetId="1">#REF!</definedName>
    <definedName name="H.B.FULLER__THAILAND_CO._LTD.">#REF!</definedName>
    <definedName name="Habitat_Industries__Thailand" localSheetId="0">#REF!</definedName>
    <definedName name="Habitat_Industries__Thailand" localSheetId="1">#REF!</definedName>
    <definedName name="Habitat_Industries__Thailand">#REF!</definedName>
    <definedName name="Hachem_Paint" localSheetId="0">#REF!</definedName>
    <definedName name="Hachem_Paint" localSheetId="1">#REF!</definedName>
    <definedName name="Hachem_Paint">#REF!</definedName>
    <definedName name="HAMMERSMITH_LTD." localSheetId="0">#REF!</definedName>
    <definedName name="HAMMERSMITH_LTD." localSheetId="1">#REF!</definedName>
    <definedName name="HAMMERSMITH_LTD.">#REF!</definedName>
    <definedName name="HARTFORD" localSheetId="0">#REF!</definedName>
    <definedName name="HARTFORD" localSheetId="1">#REF!</definedName>
    <definedName name="HARTFORD">#REF!</definedName>
    <definedName name="Header_Row" localSheetId="0">ROW(#REF!)</definedName>
    <definedName name="Header_Row" localSheetId="1">ROW(#REF!)</definedName>
    <definedName name="Header_Row">ROW(#REF!)</definedName>
    <definedName name="HH" localSheetId="0">#REF!</definedName>
    <definedName name="HH" localSheetId="1">#REF!</definedName>
    <definedName name="HH">#REF!</definedName>
    <definedName name="HHH" localSheetId="0">#REF!</definedName>
    <definedName name="HHH" localSheetId="1">#REF!</definedName>
    <definedName name="HHH">#REF!</definedName>
    <definedName name="hjh" localSheetId="0">'T 2-4 '!hjh</definedName>
    <definedName name="hjh" localSheetId="1">'T5 (3M)'!hjh</definedName>
    <definedName name="hjh">[0]!hjh</definedName>
    <definedName name="HOSPITALITY_CO._LTD." localSheetId="0">#REF!</definedName>
    <definedName name="HOSPITALITY_CO._LTD." localSheetId="1">#REF!</definedName>
    <definedName name="HOSPITALITY_CO._LTD.">#REF!</definedName>
    <definedName name="ht" localSheetId="0">#REF!</definedName>
    <definedName name="ht" localSheetId="1">#REF!</definedName>
    <definedName name="ht">#REF!</definedName>
    <definedName name="HTML" localSheetId="0" hidden="1">{"'Eng (page2)'!$A$1:$D$52"}</definedName>
    <definedName name="HTML" localSheetId="1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localSheetId="1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0">#REF!</definedName>
    <definedName name="I" localSheetId="1">#REF!</definedName>
    <definedName name="I">#REF!</definedName>
    <definedName name="II" localSheetId="0">#REF!</definedName>
    <definedName name="II" localSheetId="1">#REF!</definedName>
    <definedName name="II">#REF!</definedName>
    <definedName name="III" localSheetId="0">#REF!</definedName>
    <definedName name="III" localSheetId="1">#REF!</definedName>
    <definedName name="III">#REF!</definedName>
    <definedName name="IMG___ASIA_CO._LTD." localSheetId="0">'[5]AGING LOCAL'!#REF!</definedName>
    <definedName name="IMG___ASIA_CO._LTD." localSheetId="1">'[5]AGING LOCAL'!#REF!</definedName>
    <definedName name="IMG___ASIA_CO._LTD.">'[5]AGING LOCAL'!#REF!</definedName>
    <definedName name="INFINITE_CHEMICAL_LTD.__PART." localSheetId="0">#REF!</definedName>
    <definedName name="INFINITE_CHEMICAL_LTD.__PART." localSheetId="1">#REF!</definedName>
    <definedName name="INFINITE_CHEMICAL_LTD.__PART.">#REF!</definedName>
    <definedName name="Int" localSheetId="0">#REF!</definedName>
    <definedName name="Int" localSheetId="1">#REF!</definedName>
    <definedName name="Int">#REF!</definedName>
    <definedName name="Inter_Aerosol_Products" localSheetId="0">'[2]B-105'!#REF!</definedName>
    <definedName name="Inter_Aerosol_Products" localSheetId="1">'[2]B-105'!#REF!</definedName>
    <definedName name="Inter_Aerosol_Products">'[2]B-105'!#REF!</definedName>
    <definedName name="Inter_Ink" localSheetId="0">#REF!</definedName>
    <definedName name="Inter_Ink" localSheetId="1">#REF!</definedName>
    <definedName name="Inter_Ink">#REF!</definedName>
    <definedName name="INTER_KRAI_CO._LTD." localSheetId="0">#REF!</definedName>
    <definedName name="INTER_KRAI_CO._LTD." localSheetId="1">#REF!</definedName>
    <definedName name="INTER_KRAI_CO._LTD.">#REF!</definedName>
    <definedName name="Interest_Rate" localSheetId="0">#REF!</definedName>
    <definedName name="Interest_Rate" localSheetId="1">#REF!</definedName>
    <definedName name="Interest_Rate">#REF!</definedName>
    <definedName name="Inv.No." localSheetId="0">#REF!,#REF!,#REF!</definedName>
    <definedName name="Inv.No." localSheetId="1">#REF!,#REF!,#REF!</definedName>
    <definedName name="Inv.No.">#REF!,#REF!,#REF!</definedName>
    <definedName name="J" localSheetId="0">#REF!</definedName>
    <definedName name="J" localSheetId="1">#REF!</definedName>
    <definedName name="J">#REF!</definedName>
    <definedName name="J.B.P.INTERNATIONAL_PAINT_CO._LTD." localSheetId="0">#REF!</definedName>
    <definedName name="J.B.P.INTERNATIONAL_PAINT_CO._LTD." localSheetId="1">#REF!</definedName>
    <definedName name="J.B.P.INTERNATIONAL_PAINT_CO._LTD.">#REF!</definedName>
    <definedName name="JAX_PAINTS__THAILAND__CO._LTD." localSheetId="0">#REF!</definedName>
    <definedName name="JAX_PAINTS__THAILAND__CO._LTD." localSheetId="1">#REF!</definedName>
    <definedName name="JAX_PAINTS__THAILAND__CO._LTD.">#REF!</definedName>
    <definedName name="JJ" localSheetId="0">#REF!</definedName>
    <definedName name="JJ" localSheetId="1">#REF!</definedName>
    <definedName name="JJ">#REF!</definedName>
    <definedName name="JJJ" localSheetId="0">#REF!</definedName>
    <definedName name="JJJ" localSheetId="1">#REF!</definedName>
    <definedName name="JJJ">#REF!</definedName>
    <definedName name="JUPITER_INK___CHEMICAL_CO._LTD." localSheetId="0">#REF!</definedName>
    <definedName name="JUPITER_INK___CHEMICAL_CO._LTD." localSheetId="1">#REF!</definedName>
    <definedName name="JUPITER_INK___CHEMICAL_CO._LTD.">#REF!</definedName>
    <definedName name="K" localSheetId="0">#REF!</definedName>
    <definedName name="K" localSheetId="1">#REF!</definedName>
    <definedName name="K">#REF!</definedName>
    <definedName name="K.R.Color_Mixed" localSheetId="0">#REF!</definedName>
    <definedName name="K.R.Color_Mixed" localSheetId="1">#REF!</definedName>
    <definedName name="K.R.Color_Mixed">#REF!</definedName>
    <definedName name="K_BOND_INDUSTRY_CO._LTD." localSheetId="0">'[2]B-105'!#REF!</definedName>
    <definedName name="K_BOND_INDUSTRY_CO._LTD." localSheetId="1">'[2]B-105'!#REF!</definedName>
    <definedName name="K_BOND_INDUSTRY_CO._LTD.">'[2]B-105'!#REF!</definedName>
    <definedName name="KK" localSheetId="0">#REF!</definedName>
    <definedName name="KK" localSheetId="1">#REF!</definedName>
    <definedName name="KK">#REF!</definedName>
    <definedName name="KKK" localSheetId="0">#REF!</definedName>
    <definedName name="KKK" localSheetId="1">#REF!</definedName>
    <definedName name="KKK">#REF!</definedName>
    <definedName name="KOGU_CHEMICAL" localSheetId="0">#REF!</definedName>
    <definedName name="KOGU_CHEMICAL" localSheetId="1">#REF!</definedName>
    <definedName name="KOGU_CHEMICAL">#REF!</definedName>
    <definedName name="Korale_Carpet_Industry" localSheetId="0">'[2]B-105'!#REF!</definedName>
    <definedName name="Korale_Carpet_Industry" localSheetId="1">'[2]B-105'!#REF!</definedName>
    <definedName name="Korale_Carpet_Industry">'[2]B-105'!#REF!</definedName>
    <definedName name="KOSMIK_POLYMER_CO._LTD." localSheetId="0">#REF!</definedName>
    <definedName name="KOSMIK_POLYMER_CO._LTD." localSheetId="1">#REF!</definedName>
    <definedName name="KOSMIK_POLYMER_CO._LTD.">#REF!</definedName>
    <definedName name="L" localSheetId="0">#REF!</definedName>
    <definedName name="L" localSheetId="1">#REF!</definedName>
    <definedName name="L">#REF!</definedName>
    <definedName name="L.I.S._INTERNATIONAL_CO._LTD." localSheetId="0">#REF!</definedName>
    <definedName name="L.I.S._INTERNATIONAL_CO._LTD." localSheetId="1">#REF!</definedName>
    <definedName name="L.I.S._INTERNATIONAL_CO._LTD.">#REF!</definedName>
    <definedName name="Last_Row" localSheetId="0">IF('T 2-4 '!Values_Entered,'T 2-4 '!Header_Row+'T 2-4 '!Number_of_Payments,'T 2-4 '!Header_Row)</definedName>
    <definedName name="Last_Row" localSheetId="1">IF('T5 (3M)'!Values_Entered,'T5 (3M)'!Header_Row+'T5 (3M)'!Number_of_Payments,'T5 (3M)'!Header_Row)</definedName>
    <definedName name="Last_Row">IF(Values_Entered,Header_Row+Number_of_Payments,Header_Row)</definedName>
    <definedName name="LENA__THAILAND" localSheetId="0">#REF!</definedName>
    <definedName name="LENA__THAILAND" localSheetId="1">#REF!</definedName>
    <definedName name="LENA__THAILAND">#REF!</definedName>
    <definedName name="Liang_Chemical" localSheetId="0">#REF!</definedName>
    <definedName name="Liang_Chemical" localSheetId="1">#REF!</definedName>
    <definedName name="Liang_Chemical">#REF!</definedName>
    <definedName name="LL" localSheetId="0">#REF!</definedName>
    <definedName name="LL" localSheetId="1">#REF!</definedName>
    <definedName name="LL">#REF!</definedName>
    <definedName name="Loan_Amount" localSheetId="0">#REF!</definedName>
    <definedName name="Loan_Amount" localSheetId="1">#REF!</definedName>
    <definedName name="Loan_Amount">#REF!</definedName>
    <definedName name="Loan_Start" localSheetId="0">#REF!</definedName>
    <definedName name="Loan_Start" localSheetId="1">#REF!</definedName>
    <definedName name="Loan_Start">#REF!</definedName>
    <definedName name="Loan_Years" localSheetId="0">#REF!</definedName>
    <definedName name="Loan_Years" localSheetId="1">#REF!</definedName>
    <definedName name="Loan_Years">#REF!</definedName>
    <definedName name="m" localSheetId="0">'T 2-4 '!m</definedName>
    <definedName name="m" localSheetId="1">'T5 (3M)'!m</definedName>
    <definedName name="m">[0]!m</definedName>
    <definedName name="MBT__Malaysia" localSheetId="0">'[2]B-105'!#REF!</definedName>
    <definedName name="MBT__Malaysia" localSheetId="1">'[2]B-105'!#REF!</definedName>
    <definedName name="MBT__Malaysia">'[2]B-105'!#REF!</definedName>
    <definedName name="MM" localSheetId="0">#REF!</definedName>
    <definedName name="MM" localSheetId="1">#REF!</definedName>
    <definedName name="MM">#REF!</definedName>
    <definedName name="mms" localSheetId="0">'T 2-4 '!mms</definedName>
    <definedName name="mms" localSheetId="1">'T5 (3M)'!mms</definedName>
    <definedName name="mms">[0]!mms</definedName>
    <definedName name="ms" localSheetId="0">'T 2-4 '!ms</definedName>
    <definedName name="ms" localSheetId="1">'T5 (3M)'!ms</definedName>
    <definedName name="ms">[0]!ms</definedName>
    <definedName name="MS.SUNASSADA" localSheetId="0">'T 2-4 '!MS.SUNASSADA</definedName>
    <definedName name="MS.SUNASSADA" localSheetId="1">'T5 (3M)'!MS.SUNASSADA</definedName>
    <definedName name="MS.SUNASSADA">[0]!MS.SUNASSADA</definedName>
    <definedName name="N" localSheetId="0">#REF!</definedName>
    <definedName name="N" localSheetId="1">#REF!</definedName>
    <definedName name="N">#REF!</definedName>
    <definedName name="N.S.PAINT_CO._LTD." localSheetId="0">'[2]B-105'!#REF!</definedName>
    <definedName name="N.S.PAINT_CO._LTD." localSheetId="1">'[2]B-105'!#REF!</definedName>
    <definedName name="N.S.PAINT_CO._LTD.">'[2]B-105'!#REF!</definedName>
    <definedName name="N.T.P.GROUP_CO._LTD." localSheetId="0">#REF!</definedName>
    <definedName name="N.T.P.GROUP_CO._LTD." localSheetId="1">#REF!</definedName>
    <definedName name="N.T.P.GROUP_CO._LTD.">#REF!</definedName>
    <definedName name="na" localSheetId="0">'T 2-4 '!na</definedName>
    <definedName name="na" localSheetId="1">'T5 (3M)'!na</definedName>
    <definedName name="na">[0]!na</definedName>
    <definedName name="NATIONAL_ADHESIVES_CO._LTD." localSheetId="0">#REF!</definedName>
    <definedName name="NATIONAL_ADHESIVES_CO._LTD." localSheetId="1">#REF!</definedName>
    <definedName name="NATIONAL_ADHESIVES_CO._LTD.">#REF!</definedName>
    <definedName name="NATIONAL_STARCH" localSheetId="0">'[2]B-105'!#REF!</definedName>
    <definedName name="NATIONAL_STARCH" localSheetId="1">'[2]B-105'!#REF!</definedName>
    <definedName name="NATIONAL_STARCH">'[2]B-105'!#REF!</definedName>
    <definedName name="NATIONAL_STARCH_AND_CHEMICAL" localSheetId="0">#REF!</definedName>
    <definedName name="NATIONAL_STARCH_AND_CHEMICAL" localSheetId="1">#REF!</definedName>
    <definedName name="NATIONAL_STARCH_AND_CHEMICAL">#REF!</definedName>
    <definedName name="ne" localSheetId="0">'T 2-4 '!ne</definedName>
    <definedName name="ne" localSheetId="1">'T5 (3M)'!ne</definedName>
    <definedName name="ne">[0]!ne</definedName>
    <definedName name="NEOMAT_CO._LTD.">"NEOMAT CO.,LTD."</definedName>
    <definedName name="NN" localSheetId="0">#REF!</definedName>
    <definedName name="NN" localSheetId="1">#REF!</definedName>
    <definedName name="NN">#REF!</definedName>
    <definedName name="NO" localSheetId="0">#REF!</definedName>
    <definedName name="NO" localSheetId="1">#REF!</definedName>
    <definedName name="NO">#REF!</definedName>
    <definedName name="Num_Pmt_Per_Year" localSheetId="0">#REF!</definedName>
    <definedName name="Num_Pmt_Per_Year" localSheetId="1">#REF!</definedName>
    <definedName name="Num_Pmt_Per_Year">#REF!</definedName>
    <definedName name="Number_of_Payments" localSheetId="0">MATCH(0.01,'T 2-4 '!End_Bal,-1)+1</definedName>
    <definedName name="Number_of_Payments" localSheetId="1">MATCH(0.01,'T5 (3M)'!End_Bal,-1)+1</definedName>
    <definedName name="Number_of_Payments">MATCH(0.01,End_Bal,-1)+1</definedName>
    <definedName name="nut" localSheetId="0" hidden="1">[6]A!#REF!</definedName>
    <definedName name="nut" localSheetId="1" hidden="1">[6]A!#REF!</definedName>
    <definedName name="nut" hidden="1">[6]A!#REF!</definedName>
    <definedName name="O" localSheetId="0">#REF!</definedName>
    <definedName name="O" localSheetId="1">#REF!</definedName>
    <definedName name="O">#REF!</definedName>
    <definedName name="Omnova_Solutions" localSheetId="0">'[2]B-105'!#REF!</definedName>
    <definedName name="Omnova_Solutions" localSheetId="1">'[2]B-105'!#REF!</definedName>
    <definedName name="Omnova_Solutions">'[2]B-105'!#REF!</definedName>
    <definedName name="OO" localSheetId="0">#REF!</definedName>
    <definedName name="OO" localSheetId="1">#REF!</definedName>
    <definedName name="OO">#REF!</definedName>
    <definedName name="ORIENTAL_WEAVERS_CO." localSheetId="0">'[2]B-105'!#REF!</definedName>
    <definedName name="ORIENTAL_WEAVERS_CO." localSheetId="1">'[2]B-105'!#REF!</definedName>
    <definedName name="ORIENTAL_WEAVERS_CO.">'[2]B-105'!#REF!</definedName>
    <definedName name="P" localSheetId="0">#REF!</definedName>
    <definedName name="P" localSheetId="1">#REF!</definedName>
    <definedName name="P">#REF!</definedName>
    <definedName name="P.D.P._Trading" localSheetId="0">#REF!</definedName>
    <definedName name="P.D.P._Trading" localSheetId="1">#REF!</definedName>
    <definedName name="P.D.P._Trading">#REF!</definedName>
    <definedName name="P.T.CLASSIC_PRIMA_CARPET_INDUSTRIES" localSheetId="0">'[2]B-105'!#REF!</definedName>
    <definedName name="P.T.CLASSIC_PRIMA_CARPET_INDUSTRIES" localSheetId="1">'[2]B-105'!#REF!</definedName>
    <definedName name="P.T.CLASSIC_PRIMA_CARPET_INDUSTRIES">'[2]B-105'!#REF!</definedName>
    <definedName name="P_N_C_Chemical" localSheetId="0">#REF!</definedName>
    <definedName name="P_N_C_Chemical" localSheetId="1">#REF!</definedName>
    <definedName name="P_N_C_Chemical">#REF!</definedName>
    <definedName name="pa" localSheetId="0">'T 2-4 '!pa</definedName>
    <definedName name="pa" localSheetId="1">'T5 (3M)'!pa</definedName>
    <definedName name="pa">[0]!pa</definedName>
    <definedName name="Pacific_Carpet_co._ltd." localSheetId="0">#REF!</definedName>
    <definedName name="Pacific_Carpet_co._ltd." localSheetId="1">#REF!</definedName>
    <definedName name="Pacific_Carpet_co._ltd.">#REF!</definedName>
    <definedName name="Pay_Date" localSheetId="0">#REF!</definedName>
    <definedName name="Pay_Date" localSheetId="1">#REF!</definedName>
    <definedName name="Pay_Date">#REF!</definedName>
    <definedName name="Pay_Num" localSheetId="0">#REF!</definedName>
    <definedName name="Pay_Num" localSheetId="1">#REF!</definedName>
    <definedName name="Pay_Num">#REF!</definedName>
    <definedName name="Payment_Date" localSheetId="0">DATE(YEAR('T 2-4 '!Loan_Start),MONTH('T 2-4 '!Loan_Start)+Payment_Number,DAY('T 2-4 '!Loan_Start))</definedName>
    <definedName name="Payment_Date" localSheetId="1">DATE(YEAR('T5 (3M)'!Loan_Start),MONTH('T5 (3M)'!Loan_Start)+Payment_Number,DAY('T5 (3M)'!Loan_Start))</definedName>
    <definedName name="Payment_Date">DATE(YEAR(Loan_Start),MONTH(Loan_Start)+Payment_Number,DAY(Loan_Start))</definedName>
    <definedName name="PC" localSheetId="0">#REF!</definedName>
    <definedName name="PC" localSheetId="1">#REF!</definedName>
    <definedName name="PC">#REF!</definedName>
    <definedName name="PCC" localSheetId="0">#REF!</definedName>
    <definedName name="PCC" localSheetId="1">#REF!</definedName>
    <definedName name="PCC">#REF!</definedName>
    <definedName name="PD" localSheetId="0">#REF!</definedName>
    <definedName name="PD" localSheetId="1">#REF!</definedName>
    <definedName name="PD">#REF!</definedName>
    <definedName name="PDD" localSheetId="0">#REF!</definedName>
    <definedName name="PDD" localSheetId="1">#REF!</definedName>
    <definedName name="PDD">#REF!</definedName>
    <definedName name="PENANG_THAI_RATTAN_LTD._PART." localSheetId="0">#REF!</definedName>
    <definedName name="PENANG_THAI_RATTAN_LTD._PART." localSheetId="1">#REF!</definedName>
    <definedName name="PENANG_THAI_RATTAN_LTD._PART.">#REF!</definedName>
    <definedName name="PERMA_FLEX_CO._LTD." localSheetId="0">#REF!</definedName>
    <definedName name="PERMA_FLEX_CO._LTD." localSheetId="1">#REF!</definedName>
    <definedName name="PERMA_FLEX_CO._LTD.">#REF!</definedName>
    <definedName name="Philippine_Carpet" localSheetId="0">'[2]B-105'!#REF!</definedName>
    <definedName name="Philippine_Carpet" localSheetId="1">'[2]B-105'!#REF!</definedName>
    <definedName name="Philippine_Carpet">'[2]B-105'!#REF!</definedName>
    <definedName name="Polestar_Trading" localSheetId="0">#REF!</definedName>
    <definedName name="Polestar_Trading" localSheetId="1">#REF!</definedName>
    <definedName name="Polestar_Trading">#REF!</definedName>
    <definedName name="POLYMER_INNOVATION_CO.__LTD." localSheetId="0">#REF!</definedName>
    <definedName name="POLYMER_INNOVATION_CO.__LTD." localSheetId="1">#REF!</definedName>
    <definedName name="POLYMER_INNOVATION_CO.__LTD.">#REF!</definedName>
    <definedName name="Pornchira_2538" localSheetId="0">'[2]B-105'!#REF!</definedName>
    <definedName name="Pornchira_2538" localSheetId="1">'[2]B-105'!#REF!</definedName>
    <definedName name="Pornchira_2538">'[2]B-105'!#REF!</definedName>
    <definedName name="PP" localSheetId="0">#REF!</definedName>
    <definedName name="PP" localSheetId="1">#REF!</definedName>
    <definedName name="PP">#REF!</definedName>
    <definedName name="PPC" localSheetId="0">#REF!</definedName>
    <definedName name="PPC" localSheetId="1">#REF!</definedName>
    <definedName name="PPC">#REF!</definedName>
    <definedName name="PPD" localSheetId="0">#REF!</definedName>
    <definedName name="PPD" localSheetId="1">#REF!</definedName>
    <definedName name="PPD">#REF!</definedName>
    <definedName name="PPM_Commercial" localSheetId="0">#REF!</definedName>
    <definedName name="PPM_Commercial" localSheetId="1">#REF!</definedName>
    <definedName name="PPM_Commercial">#REF!</definedName>
    <definedName name="PPP" localSheetId="0">#REF!</definedName>
    <definedName name="PPP" localSheetId="1">#REF!</definedName>
    <definedName name="PPP">#REF!</definedName>
    <definedName name="Premier_Products" localSheetId="0">#REF!</definedName>
    <definedName name="Premier_Products" localSheetId="1">#REF!</definedName>
    <definedName name="Premier_Products">#REF!</definedName>
    <definedName name="Princ" localSheetId="0">#REF!</definedName>
    <definedName name="Princ" localSheetId="1">#REF!</definedName>
    <definedName name="Princ">#REF!</definedName>
    <definedName name="Print_Area_MI" localSheetId="0">[7]Detail!#REF!</definedName>
    <definedName name="Print_Area_MI" localSheetId="1">[7]Detail!#REF!</definedName>
    <definedName name="Print_Area_MI">[7]Detail!#REF!</definedName>
    <definedName name="Print_Area_Reset" localSheetId="0">OFFSET('T 2-4 '!Full_Print,0,0,'T 2-4 '!Last_Row)</definedName>
    <definedName name="Print_Area_Reset" localSheetId="1">OFFSET('T5 (3M)'!Full_Print,0,0,'T5 (3M)'!Last_Row)</definedName>
    <definedName name="Print_Area_Reset">OFFSET(Full_Print,0,0,Last_Row)</definedName>
    <definedName name="Prior_Company__Singapore" localSheetId="0">'[2]B-105'!#REF!</definedName>
    <definedName name="Prior_Company__Singapore" localSheetId="1">'[2]B-105'!#REF!</definedName>
    <definedName name="Prior_Company__Singapore">'[2]B-105'!#REF!</definedName>
    <definedName name="Produra_Paint" localSheetId="0">#REF!</definedName>
    <definedName name="Produra_Paint" localSheetId="1">#REF!</definedName>
    <definedName name="Produra_Paint">#REF!</definedName>
    <definedName name="PSI" localSheetId="0">#REF!</definedName>
    <definedName name="PSI" localSheetId="1">#REF!</definedName>
    <definedName name="PSI">#REF!</definedName>
    <definedName name="Ptex_co._ltd." localSheetId="0">#REF!</definedName>
    <definedName name="Ptex_co._ltd." localSheetId="1">#REF!</definedName>
    <definedName name="Ptex_co._ltd.">#REF!</definedName>
    <definedName name="Q" localSheetId="0">#REF!</definedName>
    <definedName name="Q" localSheetId="1">#REF!</definedName>
    <definedName name="Q">#REF!</definedName>
    <definedName name="QQ" localSheetId="0">#REF!</definedName>
    <definedName name="QQ" localSheetId="1">#REF!</definedName>
    <definedName name="QQ">#REF!</definedName>
    <definedName name="QQQ" localSheetId="0">#REF!</definedName>
    <definedName name="QQQ" localSheetId="1">#REF!</definedName>
    <definedName name="QQQ">#REF!</definedName>
    <definedName name="R.J._London_Chem._Ind." localSheetId="0">'[2]B-105'!#REF!</definedName>
    <definedName name="R.J._London_Chem._Ind." localSheetId="1">'[2]B-105'!#REF!</definedName>
    <definedName name="R.J._London_Chem._Ind.">'[2]B-105'!#REF!</definedName>
    <definedName name="R.J.LONDON_CHEMICALS_INDUSTRIES_CO._LTD." localSheetId="0">#REF!</definedName>
    <definedName name="R.J.LONDON_CHEMICALS_INDUSTRIES_CO._LTD." localSheetId="1">#REF!</definedName>
    <definedName name="R.J.LONDON_CHEMICALS_INDUSTRIES_CO._LTD.">#REF!</definedName>
    <definedName name="ra" localSheetId="0">'T 2-4 '!ra</definedName>
    <definedName name="ra" localSheetId="1">'T5 (3M)'!ra</definedName>
    <definedName name="ra">[0]!ra</definedName>
    <definedName name="RAJA_UCHINO_CO._LTD." localSheetId="0">#REF!</definedName>
    <definedName name="RAJA_UCHINO_CO._LTD." localSheetId="1">#REF!</definedName>
    <definedName name="RAJA_UCHINO_CO._LTD.">#REF!</definedName>
    <definedName name="RecnPage1" localSheetId="0">#REF!</definedName>
    <definedName name="RecnPage1" localSheetId="1">#REF!</definedName>
    <definedName name="RecnPage1">#REF!</definedName>
    <definedName name="repax" localSheetId="0">'[5]AGING LOCAL'!#REF!</definedName>
    <definedName name="repax" localSheetId="1">'[5]AGING LOCAL'!#REF!</definedName>
    <definedName name="repax">'[5]AGING LOCAL'!#REF!</definedName>
    <definedName name="Repax_Construction" localSheetId="0">#REF!</definedName>
    <definedName name="Repax_Construction" localSheetId="1">#REF!</definedName>
    <definedName name="Repax_Construction">#REF!</definedName>
    <definedName name="RPSC_CHEMICAL_CO._LTD." localSheetId="0">#REF!</definedName>
    <definedName name="RPSC_CHEMICAL_CO._LTD." localSheetId="1">#REF!</definedName>
    <definedName name="RPSC_CHEMICAL_CO._LTD.">#REF!</definedName>
    <definedName name="RR" localSheetId="0">#REF!</definedName>
    <definedName name="RR" localSheetId="1">#REF!</definedName>
    <definedName name="RR">#REF!</definedName>
    <definedName name="rty" localSheetId="0">'T 2-4 '!rty</definedName>
    <definedName name="rty" localSheetId="1">'T5 (3M)'!rty</definedName>
    <definedName name="rty">[0]!rty</definedName>
    <definedName name="RUBRICK_THAI_CO._LTD." localSheetId="0">'[2]B-105'!#REF!</definedName>
    <definedName name="RUBRICK_THAI_CO._LTD." localSheetId="1">'[2]B-105'!#REF!</definedName>
    <definedName name="RUBRICK_THAI_CO._LTD.">'[2]B-105'!#REF!</definedName>
    <definedName name="s" localSheetId="0">'[2]B-105'!#REF!</definedName>
    <definedName name="s" localSheetId="1">'[2]B-105'!#REF!</definedName>
    <definedName name="s">'[2]B-105'!#REF!</definedName>
    <definedName name="S.A.P._Paint___Chemical" localSheetId="0">'[2]B-105'!#REF!</definedName>
    <definedName name="S.A.P._Paint___Chemical" localSheetId="1">'[2]B-105'!#REF!</definedName>
    <definedName name="S.A.P._Paint___Chemical">'[2]B-105'!#REF!</definedName>
    <definedName name="S.A.P._PAINT___CHEMICAL_CO._LTD." localSheetId="0">'[2]B-105'!#REF!</definedName>
    <definedName name="S.A.P._PAINT___CHEMICAL_CO._LTD." localSheetId="1">'[2]B-105'!#REF!</definedName>
    <definedName name="S.A.P._PAINT___CHEMICAL_CO._LTD.">'[2]B-105'!#REF!</definedName>
    <definedName name="S.K.COLOR___CHEMICALS_LIMITED_PARTNERSHIP" localSheetId="0">#REF!</definedName>
    <definedName name="S.K.COLOR___CHEMICALS_LIMITED_PARTNERSHIP" localSheetId="1">#REF!</definedName>
    <definedName name="S.K.COLOR___CHEMICALS_LIMITED_PARTNERSHIP">#REF!</definedName>
    <definedName name="S.P.TEXTURE_PAINT_CO._LTD." localSheetId="0">#REF!</definedName>
    <definedName name="S.P.TEXTURE_PAINT_CO._LTD." localSheetId="1">#REF!</definedName>
    <definedName name="S.P.TEXTURE_PAINT_CO._LTD.">#REF!</definedName>
    <definedName name="S.PACK___PRINT_PUBLIC_COMPANY_LIMITED">"S.PACK PRINT PUBLIC COMPANY LIMITED"</definedName>
    <definedName name="Sabpantawee" localSheetId="0">'[2]B-105'!#REF!</definedName>
    <definedName name="Sabpantawee" localSheetId="1">'[2]B-105'!#REF!</definedName>
    <definedName name="Sabpantawee">'[2]B-105'!#REF!</definedName>
    <definedName name="SAHAKIT_WISARN_CO._LTD." localSheetId="0">#REF!</definedName>
    <definedName name="SAHAKIT_WISARN_CO._LTD." localSheetId="1">#REF!</definedName>
    <definedName name="SAHAKIT_WISARN_CO._LTD.">#REF!</definedName>
    <definedName name="Sched_Pay" localSheetId="0">#REF!</definedName>
    <definedName name="Sched_Pay" localSheetId="1">#REF!</definedName>
    <definedName name="Sched_Pay">#REF!</definedName>
    <definedName name="Scheduled_Extra_Payments" localSheetId="0">#REF!</definedName>
    <definedName name="Scheduled_Extra_Payments" localSheetId="1">#REF!</definedName>
    <definedName name="Scheduled_Extra_Payments">#REF!</definedName>
    <definedName name="Scheduled_Interest_Rate" localSheetId="0">#REF!</definedName>
    <definedName name="Scheduled_Interest_Rate" localSheetId="1">#REF!</definedName>
    <definedName name="Scheduled_Interest_Rate">#REF!</definedName>
    <definedName name="Scheduled_Monthly_Payment" localSheetId="0">#REF!</definedName>
    <definedName name="Scheduled_Monthly_Payment" localSheetId="1">#REF!</definedName>
    <definedName name="Scheduled_Monthly_Payment">#REF!</definedName>
    <definedName name="Search" localSheetId="0">#REF!</definedName>
    <definedName name="Search" localSheetId="1">#REF!</definedName>
    <definedName name="Search">#REF!</definedName>
    <definedName name="Sefco_Chemical_2001" localSheetId="0">#REF!</definedName>
    <definedName name="Sefco_Chemical_2001" localSheetId="1">#REF!</definedName>
    <definedName name="Sefco_Chemical_2001">#REF!</definedName>
    <definedName name="SHANGHAI_PAINTS_AND_HARDWARE_LTD." localSheetId="0">#REF!</definedName>
    <definedName name="SHANGHAI_PAINTS_AND_HARDWARE_LTD." localSheetId="1">#REF!</definedName>
    <definedName name="SHANGHAI_PAINTS_AND_HARDWARE_LTD.">#REF!</definedName>
    <definedName name="SIAM_EXCEL_POLYTECH_CO._LTD." localSheetId="0">#REF!</definedName>
    <definedName name="SIAM_EXCEL_POLYTECH_CO._LTD." localSheetId="1">#REF!</definedName>
    <definedName name="SIAM_EXCEL_POLYTECH_CO._LTD.">#REF!</definedName>
    <definedName name="Siam_Paint_Industry" localSheetId="0">#REF!</definedName>
    <definedName name="Siam_Paint_Industry" localSheetId="1">#REF!</definedName>
    <definedName name="Siam_Paint_Industry">#REF!</definedName>
    <definedName name="SIAM_SPONG_FOAM_CO._LTD." localSheetId="0">#REF!</definedName>
    <definedName name="SIAM_SPONG_FOAM_CO._LTD." localSheetId="1">#REF!</definedName>
    <definedName name="SIAM_SPONG_FOAM_CO._LTD.">#REF!</definedName>
    <definedName name="Sicpa__Thailand" localSheetId="0">#REF!</definedName>
    <definedName name="Sicpa__Thailand" localSheetId="1">#REF!</definedName>
    <definedName name="Sicpa__Thailand">#REF!</definedName>
    <definedName name="SIKA" localSheetId="0">'[2]B-105'!#REF!</definedName>
    <definedName name="SIKA" localSheetId="1">'[2]B-105'!#REF!</definedName>
    <definedName name="SIKA">'[2]B-105'!#REF!</definedName>
    <definedName name="Sika__Thailand" localSheetId="0">#REF!</definedName>
    <definedName name="Sika__Thailand" localSheetId="1">#REF!</definedName>
    <definedName name="Sika__Thailand">#REF!</definedName>
    <definedName name="Silicone_Coating" localSheetId="0">'[2]B-105'!#REF!</definedName>
    <definedName name="Silicone_Coating" localSheetId="1">'[2]B-105'!#REF!</definedName>
    <definedName name="Silicone_Coating">'[2]B-105'!#REF!</definedName>
    <definedName name="sld" localSheetId="0">#REF!</definedName>
    <definedName name="sld" localSheetId="1">#REF!</definedName>
    <definedName name="sld">#REF!</definedName>
    <definedName name="SOMBOON_SCREEN_CO._LTD." localSheetId="0">'[2]B-105'!#REF!</definedName>
    <definedName name="SOMBOON_SCREEN_CO._LTD." localSheetId="1">'[2]B-105'!#REF!</definedName>
    <definedName name="SOMBOON_SCREEN_CO._LTD.">'[2]B-105'!#REF!</definedName>
    <definedName name="Spec" localSheetId="0">#REF!</definedName>
    <definedName name="Spec" localSheetId="1">#REF!</definedName>
    <definedName name="Spec">#REF!</definedName>
    <definedName name="SS" localSheetId="0">#REF!</definedName>
    <definedName name="SS" localSheetId="1">#REF!</definedName>
    <definedName name="SS">#REF!</definedName>
    <definedName name="star" localSheetId="0">'[2]B-105'!#REF!</definedName>
    <definedName name="star" localSheetId="1">'[2]B-105'!#REF!</definedName>
    <definedName name="star">'[2]B-105'!#REF!</definedName>
    <definedName name="Star_Carpet_co._ltd." localSheetId="0">#REF!</definedName>
    <definedName name="Star_Carpet_co._ltd." localSheetId="1">#REF!</definedName>
    <definedName name="Star_Carpet_co._ltd.">#REF!</definedName>
    <definedName name="Star_Tech_Che." localSheetId="0">#REF!</definedName>
    <definedName name="Star_Tech_Che." localSheetId="1">#REF!</definedName>
    <definedName name="Star_Tech_Che.">#REF!</definedName>
    <definedName name="Start" localSheetId="0">#REF!</definedName>
    <definedName name="Start" localSheetId="1">#REF!</definedName>
    <definedName name="Start">#REF!</definedName>
    <definedName name="StartCode" localSheetId="0">#REF!</definedName>
    <definedName name="StartCode" localSheetId="1">#REF!</definedName>
    <definedName name="StartCode">#REF!</definedName>
    <definedName name="SU" localSheetId="0">'[5]AGING LOCAL'!#REF!</definedName>
    <definedName name="SU" localSheetId="1">'[5]AGING LOCAL'!#REF!</definedName>
    <definedName name="SU">'[5]AGING LOCAL'!#REF!</definedName>
    <definedName name="SUBPANTAVEE_CO._LTD." localSheetId="0">#REF!</definedName>
    <definedName name="SUBPANTAVEE_CO._LTD." localSheetId="1">#REF!</definedName>
    <definedName name="SUBPANTAVEE_CO._LTD.">#REF!</definedName>
    <definedName name="Superior_Construction_C." localSheetId="0">#REF!</definedName>
    <definedName name="Superior_Construction_C." localSheetId="1">#REF!</definedName>
    <definedName name="Superior_Construction_C.">#REF!</definedName>
    <definedName name="Syntec_Quality" localSheetId="0">'[2]B-105'!#REF!</definedName>
    <definedName name="Syntec_Quality" localSheetId="1">'[2]B-105'!#REF!</definedName>
    <definedName name="Syntec_Quality">'[2]B-105'!#REF!</definedName>
    <definedName name="T" localSheetId="0">#REF!</definedName>
    <definedName name="T" localSheetId="1">#REF!</definedName>
    <definedName name="T">#REF!</definedName>
    <definedName name="T.A.T.C." localSheetId="0">#REF!</definedName>
    <definedName name="T.A.T.C." localSheetId="1">#REF!</definedName>
    <definedName name="T.A.T.C.">#REF!</definedName>
    <definedName name="T.R.Y_INTERNATIONAL_CO._LTD." localSheetId="0">#REF!</definedName>
    <definedName name="T.R.Y_INTERNATIONAL_CO._LTD." localSheetId="1">#REF!</definedName>
    <definedName name="T.R.Y_INTERNATIONAL_CO._LTD.">#REF!</definedName>
    <definedName name="tam" localSheetId="0">'T 2-4 '!tam</definedName>
    <definedName name="tam" localSheetId="1">'T5 (3M)'!tam</definedName>
    <definedName name="tam">[0]!tam</definedName>
    <definedName name="TANG_TIHUA_HENG_CO._LTD." localSheetId="0">'[2]B-105'!#REF!</definedName>
    <definedName name="TANG_TIHUA_HENG_CO._LTD." localSheetId="1">'[2]B-105'!#REF!</definedName>
    <definedName name="TANG_TIHUA_HENG_CO._LTD.">'[2]B-105'!#REF!</definedName>
    <definedName name="TextRefCopy1" localSheetId="0">#REF!</definedName>
    <definedName name="TextRefCopy1" localSheetId="1">#REF!</definedName>
    <definedName name="TextRefCopy1">#REF!</definedName>
    <definedName name="TextRefCopy14" localSheetId="0">#REF!</definedName>
    <definedName name="TextRefCopy14" localSheetId="1">#REF!</definedName>
    <definedName name="TextRefCopy14">#REF!</definedName>
    <definedName name="TextRefCopy57" localSheetId="0">'[8]I-203'!#REF!</definedName>
    <definedName name="TextRefCopy57" localSheetId="1">'[8]I-203'!#REF!</definedName>
    <definedName name="TextRefCopy57">'[8]I-203'!#REF!</definedName>
    <definedName name="TextRefCopyRangeCount" hidden="1">1</definedName>
    <definedName name="thai" localSheetId="0">#REF!</definedName>
    <definedName name="thai" localSheetId="1">#REF!</definedName>
    <definedName name="thai">#REF!</definedName>
    <definedName name="THAI_DNT_PAINT_MFG._CO._LTD." localSheetId="0">#REF!</definedName>
    <definedName name="THAI_DNT_PAINT_MFG._CO._LTD." localSheetId="1">#REF!</definedName>
    <definedName name="THAI_DNT_PAINT_MFG._CO._LTD.">#REF!</definedName>
    <definedName name="THAI_DO_NO___GEN_GEN_CO._LTD." localSheetId="0">#REF!</definedName>
    <definedName name="THAI_DO_NO___GEN_GEN_CO._LTD." localSheetId="1">#REF!</definedName>
    <definedName name="THAI_DO_NO___GEN_GEN_CO._LTD.">#REF!</definedName>
    <definedName name="Thai_Innovation_Chemical" localSheetId="0">#REF!</definedName>
    <definedName name="Thai_Innovation_Chemical" localSheetId="1">#REF!</definedName>
    <definedName name="Thai_Innovation_Chemical">#REF!</definedName>
    <definedName name="THAI_PACIFIC_PAINT" localSheetId="0">'[2]B-105'!#REF!</definedName>
    <definedName name="THAI_PACIFIC_PAINT" localSheetId="1">'[2]B-105'!#REF!</definedName>
    <definedName name="THAI_PACIFIC_PAINT">'[2]B-105'!#REF!</definedName>
    <definedName name="THANABUN_CHEMICAL_CO._LTD." localSheetId="0">#REF!</definedName>
    <definedName name="THANABUN_CHEMICAL_CO._LTD." localSheetId="1">#REF!</definedName>
    <definedName name="THANABUN_CHEMICAL_CO._LTD.">#REF!</definedName>
    <definedName name="THE_FASTER_PAINT__THAILAND__CO._LTD." localSheetId="0">#REF!</definedName>
    <definedName name="THE_FASTER_PAINT__THAILAND__CO._LTD." localSheetId="1">#REF!</definedName>
    <definedName name="THE_FASTER_PAINT__THAILAND__CO._LTD.">#REF!</definedName>
    <definedName name="Theptawee_Coating" localSheetId="0">#REF!</definedName>
    <definedName name="Theptawee_Coating" localSheetId="1">#REF!</definedName>
    <definedName name="Theptawee_Coating">#REF!</definedName>
    <definedName name="Tiansin_Carpet_Industry" localSheetId="0">'[2]B-105'!#REF!</definedName>
    <definedName name="Tiansin_Carpet_Industry" localSheetId="1">'[2]B-105'!#REF!</definedName>
    <definedName name="Tiansin_Carpet_Industry">'[2]B-105'!#REF!</definedName>
    <definedName name="To" localSheetId="0">#REF!</definedName>
    <definedName name="To" localSheetId="1">#REF!</definedName>
    <definedName name="To">#REF!</definedName>
    <definedName name="TO_YO_INK__THAILAND__CO._LTD." localSheetId="0">#REF!</definedName>
    <definedName name="TO_YO_INK__THAILAND__CO._LTD." localSheetId="1">#REF!</definedName>
    <definedName name="TO_YO_INK__THAILAND__CO._LTD.">#REF!</definedName>
    <definedName name="Total_Interest" localSheetId="0">#REF!</definedName>
    <definedName name="Total_Interest" localSheetId="1">#REF!</definedName>
    <definedName name="Total_Interest">#REF!</definedName>
    <definedName name="Total_Pay" localSheetId="0">#REF!</definedName>
    <definedName name="Total_Pay" localSheetId="1">#REF!</definedName>
    <definedName name="Total_Pay">#REF!</definedName>
    <definedName name="Total_Payment" localSheetId="0">Scheduled_Payment+Extra_Payment</definedName>
    <definedName name="Total_Payment" localSheetId="1">Scheduled_Payment+Extra_Payment</definedName>
    <definedName name="Total_Payment">Scheduled_Payment+Extra_Payment</definedName>
    <definedName name="TotalFound" localSheetId="0">#REF!</definedName>
    <definedName name="TotalFound" localSheetId="1">#REF!</definedName>
    <definedName name="TotalFound">#REF!</definedName>
    <definedName name="TRIVITH_SUPPLY_CO._LTD." localSheetId="0">#REF!</definedName>
    <definedName name="TRIVITH_SUPPLY_CO._LTD." localSheetId="1">#REF!</definedName>
    <definedName name="TRIVITH_SUPPLY_CO._LTD.">#REF!</definedName>
    <definedName name="tSelect" localSheetId="0">#REF!</definedName>
    <definedName name="tSelect" localSheetId="1">#REF!</definedName>
    <definedName name="tSelect">#REF!</definedName>
    <definedName name="TT" localSheetId="0">#REF!</definedName>
    <definedName name="TT" localSheetId="1">#REF!</definedName>
    <definedName name="TT">#REF!</definedName>
    <definedName name="U" localSheetId="0">#REF!</definedName>
    <definedName name="U" localSheetId="1">#REF!</definedName>
    <definedName name="U">#REF!</definedName>
    <definedName name="U.R._CHEMICAL_CO._LTD." localSheetId="0">#REF!</definedName>
    <definedName name="U.R._CHEMICAL_CO._LTD." localSheetId="1">#REF!</definedName>
    <definedName name="U.R._CHEMICAL_CO._LTD.">#REF!</definedName>
    <definedName name="U___LAND_CO._LTD." localSheetId="0">#REF!</definedName>
    <definedName name="U___LAND_CO._LTD." localSheetId="1">#REF!</definedName>
    <definedName name="U___LAND_CO._LTD.">#REF!</definedName>
    <definedName name="ULAND" localSheetId="0">#REF!</definedName>
    <definedName name="ULAND" localSheetId="1">#REF!</definedName>
    <definedName name="ULAND">#REF!</definedName>
    <definedName name="UNICRON_CHEMICALS_CO._LTD." localSheetId="0">#REF!</definedName>
    <definedName name="UNICRON_CHEMICALS_CO._LTD." localSheetId="1">#REF!</definedName>
    <definedName name="UNICRON_CHEMICALS_CO._LTD.">#REF!</definedName>
    <definedName name="URAI_PHANICH" localSheetId="0">'[2]B-105'!#REF!</definedName>
    <definedName name="URAI_PHANICH" localSheetId="1">'[2]B-105'!#REF!</definedName>
    <definedName name="URAI_PHANICH">'[2]B-105'!#REF!</definedName>
    <definedName name="URAI_PHANICH_CO._LTD." localSheetId="0">#REF!</definedName>
    <definedName name="URAI_PHANICH_CO._LTD." localSheetId="1">#REF!</definedName>
    <definedName name="URAI_PHANICH_CO._LTD.">#REF!</definedName>
    <definedName name="US" localSheetId="0">#REF!</definedName>
    <definedName name="US" localSheetId="1">#REF!</definedName>
    <definedName name="US">#REF!</definedName>
    <definedName name="UU" localSheetId="0">#REF!</definedName>
    <definedName name="UU" localSheetId="1">#REF!</definedName>
    <definedName name="UU">#REF!</definedName>
    <definedName name="V" localSheetId="0">#REF!</definedName>
    <definedName name="V" localSheetId="1">#REF!</definedName>
    <definedName name="V">#REF!</definedName>
    <definedName name="V.P." localSheetId="0">'[2]B-105'!#REF!</definedName>
    <definedName name="V.P." localSheetId="1">'[2]B-105'!#REF!</definedName>
    <definedName name="V.P.">'[2]B-105'!#REF!</definedName>
    <definedName name="V.P.HARDWARE_LTD._PART." localSheetId="0">#REF!</definedName>
    <definedName name="V.P.HARDWARE_LTD._PART." localSheetId="1">#REF!</definedName>
    <definedName name="V.P.HARDWARE_LTD._PART.">#REF!</definedName>
    <definedName name="VA" localSheetId="0">'T 2-4 '!VA</definedName>
    <definedName name="VA" localSheetId="1">'T5 (3M)'!VA</definedName>
    <definedName name="VA">[0]!VA</definedName>
    <definedName name="Values_Entered" localSheetId="0">IF('T 2-4 '!Loan_Amount*'T 2-4 '!Interest_Rate*'T 2-4 '!Loan_Years*'T 2-4 '!Loan_Start&gt;0,1,0)</definedName>
    <definedName name="Values_Entered" localSheetId="1">IF('T5 (3M)'!Loan_Amount*'T5 (3M)'!Interest_Rate*'T5 (3M)'!Loan_Years*'T5 (3M)'!Loan_Start&gt;0,1,0)</definedName>
    <definedName name="Values_Entered">IF(Loan_Amount*Interest_Rate*Loan_Years*Loan_Start&gt;0,1,0)</definedName>
    <definedName name="vital5">'[4]Customize Your Invoice'!$E$15</definedName>
    <definedName name="VV" localSheetId="0">#REF!</definedName>
    <definedName name="VV" localSheetId="1">#REF!</definedName>
    <definedName name="VV">#REF!</definedName>
    <definedName name="VVV" localSheetId="0">#REF!</definedName>
    <definedName name="VVV" localSheetId="1">#REF!</definedName>
    <definedName name="VVV">#REF!</definedName>
    <definedName name="W" localSheetId="0">#REF!</definedName>
    <definedName name="W" localSheetId="1">#REF!</definedName>
    <definedName name="W">#REF!</definedName>
    <definedName name="wa" localSheetId="0">'T 2-4 '!wa</definedName>
    <definedName name="wa" localSheetId="1">'T5 (3M)'!wa</definedName>
    <definedName name="wa">[0]!wa</definedName>
    <definedName name="WANCHAI_TRADING_LTD._PART." localSheetId="0">#REF!</definedName>
    <definedName name="WANCHAI_TRADING_LTD._PART." localSheetId="1">#REF!</definedName>
    <definedName name="WANCHAI_TRADING_LTD._PART.">#REF!</definedName>
    <definedName name="WINCO_SCREEN_CO._LTD." localSheetId="0">#REF!</definedName>
    <definedName name="WINCO_SCREEN_CO._LTD." localSheetId="1">#REF!</definedName>
    <definedName name="WINCO_SCREEN_CO._LTD.">#REF!</definedName>
    <definedName name="Winson_Chemical" localSheetId="0">#REF!</definedName>
    <definedName name="Winson_Chemical" localSheetId="1">#REF!</definedName>
    <definedName name="Winson_Chemical">#REF!</definedName>
    <definedName name="x" localSheetId="0" hidden="1">{"'Eng (page2)'!$A$1:$D$52"}</definedName>
    <definedName name="x" localSheetId="1" hidden="1">{"'Eng (page2)'!$A$1:$D$52"}</definedName>
    <definedName name="x" hidden="1">{"'Eng (page2)'!$A$1:$D$52"}</definedName>
    <definedName name="y" localSheetId="0">'T 2-4 '!y</definedName>
    <definedName name="y" localSheetId="1">'T5 (3M)'!y</definedName>
    <definedName name="y">[0]!y</definedName>
    <definedName name="Ying_Chareon_Paint_Industry" localSheetId="0">#REF!</definedName>
    <definedName name="Ying_Chareon_Paint_Industry" localSheetId="1">#REF!</definedName>
    <definedName name="Ying_Chareon_Paint_Industry">#REF!</definedName>
    <definedName name="เงินเดือน" localSheetId="0" hidden="1">{"'Eng (page2)'!$A$1:$D$52"}</definedName>
    <definedName name="เงินเดือน" localSheetId="1" hidden="1">{"'Eng (page2)'!$A$1:$D$52"}</definedName>
    <definedName name="เงินเดือน" hidden="1">{"'Eng (page2)'!$A$1:$D$52"}</definedName>
    <definedName name="บ้าน" localSheetId="0">#REF!</definedName>
    <definedName name="บ้าน" localSheetId="1">#REF!</definedName>
    <definedName name="บ้าน">#REF!</definedName>
    <definedName name="ฟ31" localSheetId="0">#REF!</definedName>
    <definedName name="ฟ31" localSheetId="1">#REF!</definedName>
    <definedName name="ฟ31">#REF!</definedName>
    <definedName name="ฟ80" localSheetId="0">#REF!</definedName>
    <definedName name="ฟ80" localSheetId="1">#REF!</definedName>
    <definedName name="ฟ80">#REF!</definedName>
    <definedName name="ภงด1" localSheetId="0">'T 2-4 '!ภงด1</definedName>
    <definedName name="ภงด1" localSheetId="1">'T5 (3M)'!ภงด1</definedName>
    <definedName name="ภงด1">[0]!ภงด1</definedName>
    <definedName name="อ" localSheetId="0">'[2]Sale 2003'!#REF!</definedName>
    <definedName name="อ" localSheetId="1">'[2]Sale 2003'!#REF!</definedName>
    <definedName name="อ">'[2]Sale 2003'!#REF!</definedName>
    <definedName name="อ6?Fz" localSheetId="0">#REF!</definedName>
    <definedName name="อ6?Fz" localSheetId="1">#REF!</definedName>
    <definedName name="อ6?F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20" i="14" l="1"/>
  <c r="L120" i="14"/>
  <c r="L25" i="19"/>
  <c r="J25" i="19"/>
  <c r="H25" i="19"/>
  <c r="F25" i="19"/>
  <c r="N23" i="19"/>
  <c r="N20" i="19"/>
  <c r="P13" i="18"/>
  <c r="T13" i="18" s="1"/>
  <c r="A3" i="18"/>
  <c r="A3" i="19" s="1"/>
  <c r="A3" i="20" s="1"/>
  <c r="A1" i="18"/>
  <c r="A1" i="19" s="1"/>
  <c r="A1" i="20" s="1"/>
  <c r="N39" i="17"/>
  <c r="L39" i="17"/>
  <c r="P39" i="17"/>
  <c r="J39" i="17"/>
  <c r="N25" i="19" l="1"/>
  <c r="P26" i="18"/>
  <c r="N20" i="18"/>
  <c r="H18" i="19" l="1"/>
  <c r="N16" i="19"/>
  <c r="N15" i="19"/>
  <c r="N12" i="19"/>
  <c r="F18" i="19"/>
  <c r="R28" i="18"/>
  <c r="P18" i="18"/>
  <c r="P17" i="18"/>
  <c r="P16" i="18"/>
  <c r="P25" i="18"/>
  <c r="P22" i="18"/>
  <c r="T22" i="18" s="1"/>
  <c r="H28" i="18"/>
  <c r="F28" i="18"/>
  <c r="H20" i="18"/>
  <c r="F20" i="18"/>
  <c r="P28" i="18" l="1"/>
  <c r="N18" i="19"/>
  <c r="P33" i="17"/>
  <c r="P12" i="17"/>
  <c r="P21" i="17" s="1"/>
  <c r="L33" i="17"/>
  <c r="L12" i="17"/>
  <c r="L21" i="17" s="1"/>
  <c r="T18" i="18"/>
  <c r="T17" i="18"/>
  <c r="T16" i="18"/>
  <c r="R20" i="18"/>
  <c r="L20" i="18"/>
  <c r="J20" i="18"/>
  <c r="P20" i="18" s="1"/>
  <c r="L73" i="20"/>
  <c r="L65" i="20"/>
  <c r="H73" i="20"/>
  <c r="H65" i="20"/>
  <c r="J73" i="20"/>
  <c r="F73" i="20"/>
  <c r="J65" i="20"/>
  <c r="F65" i="20"/>
  <c r="A48" i="20"/>
  <c r="A46" i="20"/>
  <c r="L18" i="19"/>
  <c r="J18" i="19"/>
  <c r="T26" i="18"/>
  <c r="T25" i="18"/>
  <c r="N28" i="18"/>
  <c r="L28" i="18"/>
  <c r="J28" i="18"/>
  <c r="N33" i="17"/>
  <c r="J33" i="17"/>
  <c r="N12" i="17"/>
  <c r="N21" i="17" s="1"/>
  <c r="J12" i="17"/>
  <c r="J21" i="17" s="1"/>
  <c r="P25" i="17" l="1"/>
  <c r="P27" i="17" s="1"/>
  <c r="L36" i="20"/>
  <c r="L39" i="20" s="1"/>
  <c r="L75" i="20" s="1"/>
  <c r="L78" i="20" s="1"/>
  <c r="L25" i="17"/>
  <c r="L27" i="17" s="1"/>
  <c r="H36" i="20"/>
  <c r="H39" i="20" s="1"/>
  <c r="H75" i="20" s="1"/>
  <c r="H78" i="20" s="1"/>
  <c r="T20" i="18"/>
  <c r="J25" i="17"/>
  <c r="J27" i="17" s="1"/>
  <c r="F36" i="20"/>
  <c r="F39" i="20" s="1"/>
  <c r="F75" i="20" s="1"/>
  <c r="J36" i="20"/>
  <c r="J39" i="20" s="1"/>
  <c r="J75" i="20" s="1"/>
  <c r="N25" i="17"/>
  <c r="N27" i="17" s="1"/>
  <c r="T28" i="18"/>
  <c r="F78" i="20" l="1"/>
  <c r="J78" i="20"/>
  <c r="N120" i="14"/>
  <c r="N123" i="14" s="1"/>
  <c r="J120" i="14"/>
  <c r="P123" i="14" l="1"/>
  <c r="L123" i="14"/>
  <c r="J123" i="14"/>
  <c r="A91" i="14"/>
  <c r="P74" i="14"/>
  <c r="N74" i="14"/>
  <c r="L74" i="14"/>
  <c r="J74" i="14"/>
  <c r="P67" i="14"/>
  <c r="N67" i="14"/>
  <c r="L67" i="14"/>
  <c r="J67" i="14"/>
  <c r="A49" i="14"/>
  <c r="A93" i="14" s="1"/>
  <c r="A47" i="14"/>
  <c r="P36" i="14"/>
  <c r="N36" i="14"/>
  <c r="L36" i="14"/>
  <c r="J36" i="14"/>
  <c r="P23" i="14"/>
  <c r="N23" i="14"/>
  <c r="L23" i="14"/>
  <c r="J23" i="14"/>
  <c r="L76" i="14" l="1"/>
  <c r="L125" i="14" s="1"/>
  <c r="P38" i="14"/>
  <c r="L38" i="14"/>
  <c r="J76" i="14"/>
  <c r="J125" i="14" s="1"/>
  <c r="P76" i="14"/>
  <c r="P125" i="14" s="1"/>
  <c r="N76" i="14"/>
  <c r="N125" i="14" s="1"/>
  <c r="N38" i="14"/>
  <c r="J38" i="14"/>
</calcChain>
</file>

<file path=xl/sharedStrings.xml><?xml version="1.0" encoding="utf-8"?>
<sst xmlns="http://schemas.openxmlformats.org/spreadsheetml/2006/main" count="318" uniqueCount="170">
  <si>
    <t>สินทรัพย์</t>
  </si>
  <si>
    <t>หมายเหตุ</t>
  </si>
  <si>
    <t>บาท</t>
  </si>
  <si>
    <t>หนี้สินหมุนเวียน</t>
  </si>
  <si>
    <t>สินทรัพย์ไม่หมุนเวียน</t>
  </si>
  <si>
    <t>รวมสินทรัพย์ไม่หมุนเวียน</t>
  </si>
  <si>
    <t>รวมหนี้สิน</t>
  </si>
  <si>
    <t xml:space="preserve">สินทรัพย์หมุนเวียนอื่น </t>
  </si>
  <si>
    <t xml:space="preserve">รวมสินทรัพย์หมุนเวียน </t>
  </si>
  <si>
    <t xml:space="preserve">รวมสินทรัพย์ 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</si>
  <si>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</si>
  <si>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</si>
  <si>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 xml:space="preserve">ทุนเรือนหุ้น                                </t>
  </si>
  <si>
    <t xml:space="preserve">รายได้อื่น </t>
  </si>
  <si>
    <t>รวม</t>
  </si>
  <si>
    <t>ทุนที่ออกและ</t>
  </si>
  <si>
    <t>หนี้สินไม่หมุนเวียน</t>
  </si>
  <si>
    <t xml:space="preserve">รวมหนี้สินไม่หมุนเวียน                  </t>
  </si>
  <si>
    <t>ทุนจดทะเบียน</t>
  </si>
  <si>
    <t xml:space="preserve">ค่าใช้จ่ายในการบริหาร     </t>
  </si>
  <si>
    <t>สินทรัพย์หมุนเวียน</t>
  </si>
  <si>
    <t>เงินสดและรายการเทียบเท่าเงินสด</t>
  </si>
  <si>
    <t>ทุนที่ออกและชำระแล้ว</t>
  </si>
  <si>
    <t>ต้นทุนทางการเงิน</t>
  </si>
  <si>
    <t>ดอกเบี้ยรับ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</si>
  <si>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</si>
  <si>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</si>
  <si>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</si>
  <si>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สินทรัพย์ไม่หมุนเวียนอื่น</t>
  </si>
  <si>
    <t>งบแสดงฐานะการเงิน</t>
  </si>
  <si>
    <t>ภาระผูกพันผลประโยชน์พนักงาน</t>
  </si>
  <si>
    <t>กำไรสะสม</t>
  </si>
  <si>
    <t>เจ้าหนี้การค้าและเจ้าหนี้อื่น</t>
  </si>
  <si>
    <t>รวมส่วนของ</t>
  </si>
  <si>
    <t>ยังไม่ได้จัดสรร</t>
  </si>
  <si>
    <t>รายได้จากการให้บริการ</t>
  </si>
  <si>
    <t>จัดสรรแล้ว</t>
  </si>
  <si>
    <t>ตามกฎหมาย</t>
  </si>
  <si>
    <t>เงินสดจ่ายเพื่อซื้อสินทรัพย์ไม่มีตัวตน</t>
  </si>
  <si>
    <t>31 ธันวาคม</t>
  </si>
  <si>
    <t>ดอกเบี้ยจ่าย</t>
  </si>
  <si>
    <t>ส่วนที่เป็นของส่วนได้เสียที่ไม่มีอำนาจควบคุม</t>
  </si>
  <si>
    <t>งบกระแสเงินสด (ยังไม่ได้ตรวจสอบ)</t>
  </si>
  <si>
    <t>(ยังไม่ได้ตรวจสอบ)</t>
  </si>
  <si>
    <t>(ตรวจสอบแล้ว)</t>
  </si>
  <si>
    <t>ลูกหนี้การค้าและลูกหนี้อื่น</t>
  </si>
  <si>
    <t>เงินลงทุนในบริษัทย่อย</t>
  </si>
  <si>
    <t>สินทรัพย์ไม่มีตัวตน</t>
  </si>
  <si>
    <t>สินทรัพย์ภาษีเงินได้รอการตัดบัญชี</t>
  </si>
  <si>
    <t>ส่วนได้เสียที่ไม่มีอำนาจควบคุม</t>
  </si>
  <si>
    <t>ต้นทุนจากการให้บริการ</t>
  </si>
  <si>
    <t>ข้อมูลทางการเงินรวม</t>
  </si>
  <si>
    <t>ข้อมูลทางการเงินเฉพาะบริษัท</t>
  </si>
  <si>
    <t>ทุนสำรอง</t>
  </si>
  <si>
    <t>ส่วนได้เสีย</t>
  </si>
  <si>
    <t>เงินสดรับจากดอกเบี้ยรับ</t>
  </si>
  <si>
    <t>การเปลี่ยนแปลงของสินทรัพย์และหนี้สินดำเนินงาน</t>
  </si>
  <si>
    <t>กำไรขั้นต้น</t>
  </si>
  <si>
    <t>เงินสดและรายการเทียบเท่าเงินสดต้นงวด</t>
  </si>
  <si>
    <t>รายการปรับปรุง</t>
  </si>
  <si>
    <t>จากการรวม</t>
  </si>
  <si>
    <t>ควบคุมเดียวกัน</t>
  </si>
  <si>
    <t>ธุรกิจภายใต้การ</t>
  </si>
  <si>
    <t>เงินลงทุนในบริษัทร่วม</t>
  </si>
  <si>
    <t>การควบคุมเดียวกัน</t>
  </si>
  <si>
    <t>ประมาณการค่ารื้อถอน</t>
  </si>
  <si>
    <t>กำไรก่อนค่าใช้จ่ายภาษีเงินได้</t>
  </si>
  <si>
    <t>อุปกรณ์และยานพาหนะ</t>
  </si>
  <si>
    <t>ส่วนต่ำจากการรวมธุรกิจภายใต้</t>
  </si>
  <si>
    <t>รวมส่วนของเจ้าของ</t>
  </si>
  <si>
    <t>รวมหนี้สินและส่วนของเจ้าของ</t>
  </si>
  <si>
    <t>ส่วนของเจ้าของ</t>
  </si>
  <si>
    <t>หนี้สินและส่วนของเจ้าของ</t>
  </si>
  <si>
    <t>การเปลี่ยนแปลงในส่วนของเจ้าของสำหรับงวด</t>
  </si>
  <si>
    <t>งบแสดงการเปลี่ยนแปลงส่วนของเจ้าของ (ยังไม่ได้ตรวจสอบ)</t>
  </si>
  <si>
    <t>ข้อมูลทางการเงินเฉพาะกิจการ</t>
  </si>
  <si>
    <t>ค่าตัดจำหน่ายสินทรัพย์ไม่มีตัวตน</t>
  </si>
  <si>
    <t>ค่าใช้จ่ายผลประโยชน์พนักงาน</t>
  </si>
  <si>
    <t>-  ลูกหนี้การค้าและลูกหนี้อื่น</t>
  </si>
  <si>
    <t>-  สินทรัพย์หมุนเวียนอื่น</t>
  </si>
  <si>
    <t>-  เจ้าหนี้การค้าและเจ้าหนี้อื่น</t>
  </si>
  <si>
    <t>-  หนี้สินหมุนเวียนอื่น</t>
  </si>
  <si>
    <t>ส่วนที่เป็นของผู้เป็นเจ้าของของบริษัทใหญ่</t>
  </si>
  <si>
    <t>กำไรเบ็ดเสร็จรวมสำหรับงวด</t>
  </si>
  <si>
    <t>ส่วนต่ำ</t>
  </si>
  <si>
    <t>ส่วนของผู้เป็นเจ้าของของบริษัทใหญ่</t>
  </si>
  <si>
    <t>ผู้เป็นเจ้าของ</t>
  </si>
  <si>
    <t>ของบริษัทใหญ่</t>
  </si>
  <si>
    <t>รวมส่วนของผู้เป็นเจ้าของของบริษัทใหญ่</t>
  </si>
  <si>
    <t>เงินสดและรายการเทียบเท่าเงินสดสิ้นงวด</t>
  </si>
  <si>
    <t>เงินให้กู้ยืมระยะสั้นแก่บริษัทย่อย</t>
  </si>
  <si>
    <t>มูลค่าที่ตราไว้หุ้นละ 0.50 บาท</t>
  </si>
  <si>
    <t>มูลค่าที่ชำระแล้วหุ้นละ 0.50 บาท</t>
  </si>
  <si>
    <t>เงินปันผลจ่าย</t>
  </si>
  <si>
    <t>เงินสดรับชำระคืนจากเงินให้กู้ยืมระยะสั้นแก่บริษัทย่อย</t>
  </si>
  <si>
    <t>ส่วนที่ถึงกำหนดชำระภายในหนึ่งปี</t>
  </si>
  <si>
    <t>งบกำไรขาดทุนเบ็ดเสร็จ (ยังไม่ได้ตรวจสอบ)</t>
  </si>
  <si>
    <r>
      <t>หัก</t>
    </r>
    <r>
      <rPr>
        <sz val="13"/>
        <rFont val="Browallia New"/>
        <family val="2"/>
      </rPr>
      <t xml:space="preserve">   จ่ายภาษีเงินได้</t>
    </r>
  </si>
  <si>
    <t>บริษัท แอดเทค ฮับ จำกัด (มหาชน)</t>
  </si>
  <si>
    <r>
      <t>งบแสดงฐานะการเงิน</t>
    </r>
    <r>
      <rPr>
        <sz val="13"/>
        <rFont val="Browallia New"/>
        <family val="2"/>
      </rPr>
      <t xml:space="preserve"> (ต่อ)</t>
    </r>
  </si>
  <si>
    <r>
      <t xml:space="preserve">งบกระแสเงินสด (ยังไม่ได้ตรวจสอบ) </t>
    </r>
    <r>
      <rPr>
        <sz val="13"/>
        <rFont val="Browallia New"/>
        <family val="2"/>
      </rPr>
      <t>(ต่อ)</t>
    </r>
  </si>
  <si>
    <t xml:space="preserve">เงินสดจ่ายเพื่อซื้อส่วนปรับปรุงอาคาร </t>
  </si>
  <si>
    <t xml:space="preserve">ค่าเสื่อมราคาส่วนปรับปรุงอาคาร 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</si>
  <si>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</si>
  <si>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</si>
  <si>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สินทรัพย์สิทธิการใช้</t>
  </si>
  <si>
    <t>หนี้สินตามสัญญาเช่า</t>
  </si>
  <si>
    <t>กำไรจากอัตราแลกเปลี่ยนที่ยังไม่เกิดขึ้นจริง</t>
  </si>
  <si>
    <t>ชำระแล้ว</t>
  </si>
  <si>
    <t>กำไรจากการเปลี่ยนแปลงมูลค่ายุติธรรมของ</t>
  </si>
  <si>
    <t>สินทรัพย์ทางการเงิน</t>
  </si>
  <si>
    <t>ค่าตัดจำหน่ายสินทรัพย์สิทธิการใช้</t>
  </si>
  <si>
    <t>พ.ศ. 2564</t>
  </si>
  <si>
    <t>และสินทรัพย์ที่เกิดจากสัญญา</t>
  </si>
  <si>
    <t>ส่วนปรับปรุงอาคาร อุปกรณ์</t>
  </si>
  <si>
    <t>และยานพาหนะ</t>
  </si>
  <si>
    <t xml:space="preserve">                      กรรมการ  ____________________________               กรรมการ  ______________________________</t>
  </si>
  <si>
    <t>ภาษีเงินได้ค้างจ่าย</t>
  </si>
  <si>
    <r>
      <t>หนี้สินและส่วนของเจ้าของ</t>
    </r>
    <r>
      <rPr>
        <sz val="13"/>
        <rFont val="Browallia New"/>
        <family val="2"/>
      </rPr>
      <t xml:space="preserve"> (ต่อ)</t>
    </r>
  </si>
  <si>
    <t xml:space="preserve">หุ้นสามัญ จำนวน 160,000,000 หุ้น </t>
  </si>
  <si>
    <t>จัดสรรแล้ว - สำรองตามกฎหมาย</t>
  </si>
  <si>
    <t>ยอดยกมาต้นงวด วันที่ 1 มกราคม พ.ศ. 2564</t>
  </si>
  <si>
    <t>รายได้เงินปันผล</t>
  </si>
  <si>
    <t>เงินปันผลรับ</t>
  </si>
  <si>
    <t>เงินสดจ่ายเพื่อให้กู้ยืมระยะสั้นแก่บริษัทย่อย</t>
  </si>
  <si>
    <t>เงินปันผลรับจากบริษัทย่อย</t>
  </si>
  <si>
    <t>บริษัทย่อยจ่ายเงินปันผล</t>
  </si>
  <si>
    <t>ส่วนเกินมูลค่าหุ้นสามัญ</t>
  </si>
  <si>
    <t>ค่าใช้จ่ายภาษีเงินได้</t>
  </si>
  <si>
    <t>กำไรสำหรับงวด</t>
  </si>
  <si>
    <t>การแบ่งปันกำไร</t>
  </si>
  <si>
    <t xml:space="preserve">การแบ่งปันกำไรเบ็ดเสร็จรวม </t>
  </si>
  <si>
    <t>กำไรต่อหุ้น</t>
  </si>
  <si>
    <t>กำไรต่อหุ้นขั้นพื้นฐาน</t>
  </si>
  <si>
    <t>เงินสดได้มาจากการดำเนินงาน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</si>
  <si>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</si>
  <si>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เงินปันผลจ่ายให้ส่วนได้เสียที่ไม่มีอำนาจควบคุม</t>
  </si>
  <si>
    <r>
      <t xml:space="preserve">งบแสดงการเปลี่ยนแปลงส่วนของเจ้าของ (ยังไม่ได้ตรวจสอบ) </t>
    </r>
    <r>
      <rPr>
        <sz val="13"/>
        <color theme="1"/>
        <rFont val="Browallia New"/>
        <family val="2"/>
      </rPr>
      <t>(ต่อ)</t>
    </r>
  </si>
  <si>
    <t>ส่วนแบ่งกำไรจากเงินลงทุนในบริษัทร่วม</t>
  </si>
  <si>
    <t>ส่วนเกินมูลค่า</t>
  </si>
  <si>
    <t>หุ้นสามัญ</t>
  </si>
  <si>
    <t>ผลขาดทุนด้านเครดิตที่คาดว่าจะเกิดขึ้น</t>
  </si>
  <si>
    <t>จ่ายคืนเงินต้นของหนี้สินตามสัญญาเช่า</t>
  </si>
  <si>
    <t>ดอกเบี้ยจ่ายตามสัญญาเช่า</t>
  </si>
  <si>
    <t>เงินสดสุทธิได้มาจากกิจกรรมดำเนินงาน</t>
  </si>
  <si>
    <t>ควบคุม</t>
  </si>
  <si>
    <t>ที่ไม่มีอำนาจ</t>
  </si>
  <si>
    <t>31 มีนาคม</t>
  </si>
  <si>
    <t>ยอดคงเหลือสิ้นงวด วันที่ 31 มีนาคม พ.ศ. 2564</t>
  </si>
  <si>
    <t>ณ วันที่ 31 มีนาคม พ.ศ. 2565</t>
  </si>
  <si>
    <t>พ.ศ. 2565</t>
  </si>
  <si>
    <t>ยอดยกมาต้นงวด วันที่ 1 มกราคม พ.ศ. 2565</t>
  </si>
  <si>
    <t>ยอดคงเหลือสิ้นงวด วันที่ 31 มีนาคม พ.ศ. 2565</t>
  </si>
  <si>
    <t>สำหรับงวดสามเดือนสิ้นสุดวันที่ 31 มีนาคม พ.ศ. 2565</t>
  </si>
  <si>
    <t>-  สินทรัพย์ไม่หมุนเวียนอื่น</t>
  </si>
  <si>
    <t>เงินสดรับจากการจำหน่ายอุปกรณ์</t>
  </si>
  <si>
    <t>ขาดทุนจากการจำหน่ายอุปกรณ์</t>
  </si>
  <si>
    <t>ขาดทุนจากการตัดจำหน่ายสินทรัพย์ไม่มีตัวตน</t>
  </si>
  <si>
    <t>กำไรจากการจำหน่ายสินทรัพย์ไม่มีตัวตน</t>
  </si>
  <si>
    <t>เงินสดรับจากการจำหน่ายสินทรัพย์ไม่มีตัวตน</t>
  </si>
  <si>
    <t>เงินสดสุทธิได้มาจาก(ใช้ไปใน)กิจกรรมลงทุน</t>
  </si>
  <si>
    <t>เงินสดสุทธิใช้ไปในกิจกรรมจัดหาเงิน</t>
  </si>
  <si>
    <t>เงินสดและรายการเทียบเท่าเงินสดเพิ่มขึ้น(ลดลง)สุทธิ</t>
  </si>
  <si>
    <t>ขาดทุนจากการตัดจำหน่ายส่วนปรับปรุงอาคาร และอุปกรณ์</t>
  </si>
  <si>
    <t>ค่าใช้จ่ายในการให้บริการ</t>
  </si>
  <si>
    <t xml:space="preserve">                                        นายชวัล  บุญประกอบทรัพย์                                           นายสมโภช  ทนุตันติวงศ์</t>
  </si>
  <si>
    <t xml:space="preserve">                                                              กรรมการ  ____________________________               กรรมการ  ______________________________</t>
  </si>
  <si>
    <t xml:space="preserve">                                                                        กรรมการ  ____________________________               กรรมการ  ______________________________</t>
  </si>
  <si>
    <t xml:space="preserve">                                                                                           นายชวัล  บุญประกอบทรัพย์                                            นายสมโภช  ทนุตันติวงศ์</t>
  </si>
  <si>
    <t xml:space="preserve">                                                                                 นายชวัล  บุญประกอบทรัพย์                                            นายสมโภช  ทนุตันติวงศ์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</si>
</sst>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-&quot;£&quot;* #,##0_-;\-&quot;£&quot;* #,##0_-;_-&quot;£&quot;* &quot;-&quot;_-;_-@_-"/>
    <numFmt numFmtId="165" formatCode="_-&quot;£&quot;* #,##0.00_-;\-&quot;£&quot;* #,##0.00_-;_-&quot;£&quot;* &quot;-&quot;??_-;_-@_-"/>
    <numFmt numFmtId="166" formatCode="&quot;$&quot;#,##0_);\(&quot;$&quot;#,##0\)"/>
    <numFmt numFmtId="167" formatCode="_(* #,##0_);_(* \(#,##0\);_(* &quot;-&quot;_);_(@_)"/>
    <numFmt numFmtId="168" formatCode="_(* #,##0.00_);_(* \(#,##0.00\);_(* &quot;-&quot;??_);_(@_)"/>
    <numFmt numFmtId="169" formatCode="#,##0;\(#,##0\)"/>
    <numFmt numFmtId="170" formatCode="#,##0;\(#,##0\);&quot;-&quot;;@"/>
    <numFmt numFmtId="171" formatCode="General_)"/>
    <numFmt numFmtId="172" formatCode="_(* #,##0.0_);_(* \(#,##0.0\);_(* &quot;-&quot;??_);_(@_)"/>
    <numFmt numFmtId="173" formatCode="0.00_);\(0.00\)"/>
    <numFmt numFmtId="174" formatCode="0.0_);\(0.0\)"/>
    <numFmt numFmtId="175" formatCode="\$#,##0;\(\$#,##0\)"/>
    <numFmt numFmtId="176" formatCode="\$#,##0.00;\(\$#,##0.00\)"/>
    <numFmt numFmtId="177" formatCode="_-[$€]* #,##0.00_-;\-[$€]* #,##0.00_-;_-[$€]* &quot;-&quot;??_-;_-@_-"/>
    <numFmt numFmtId="178" formatCode="mm/dd/yy"/>
    <numFmt numFmtId="179" formatCode="0_);\(0\)"/>
    <numFmt numFmtId="180" formatCode="_-* #,##0_-;\-* #,##0_-;_-* &quot;-&quot;??_-;_-@_-"/>
    <numFmt numFmtId="181" formatCode="&quot;$&quot;#,##0.00_);[Red]\(&quot;$&quot;#,##0.00\)"/>
    <numFmt numFmtId="182" formatCode="&quot;&quot;#,##0_);\(&quot;&quot;#,##0\)"/>
    <numFmt numFmtId="183" formatCode="_-* #,##0.0000_-;\-* #,##0.0000_-;_-* &quot;-&quot;??_-;_-@_-"/>
    <numFmt numFmtId="184" formatCode="_(* #,##0.0000_);_(* \(#,##0.0000\);_(* &quot;-&quot;_);_(@_)"/>
    <numFmt numFmtId="185" formatCode="#,##0.0000;\(#,##0.0000\);&quot;-&quot;;@"/>
    <numFmt numFmtId="186" formatCode="#,##0.00;\(#,##0.00\);&quot;-&quot;;@"/>
    <numFmt numFmtId="187" formatCode="#,##0;\(#,##0\);\-"/>
  </numFmts>
  <fonts count="54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14"/>
      <name val="AngsanaUPC"/>
      <family val="1"/>
      <charset val="222"/>
    </font>
    <font>
      <sz val="12"/>
      <name val="Tms Rmn"/>
    </font>
    <font>
      <b/>
      <sz val="10"/>
      <name val="MS Sans Serif"/>
      <family val="2"/>
      <charset val="222"/>
    </font>
    <font>
      <sz val="10"/>
      <name val="Arial"/>
      <family val="2"/>
    </font>
    <font>
      <sz val="10"/>
      <name val="Times New Roman"/>
      <family val="1"/>
    </font>
    <font>
      <sz val="10"/>
      <name val="MS Serif"/>
      <family val="1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sz val="11"/>
      <name val="lr oSVbN"/>
      <family val="3"/>
      <charset val="128"/>
    </font>
    <font>
      <sz val="8"/>
      <name val="Arial"/>
      <family val="2"/>
    </font>
    <font>
      <b/>
      <sz val="12"/>
      <name val="Arial"/>
      <family val="2"/>
    </font>
    <font>
      <sz val="12"/>
      <name val="Arial MT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sz val="14"/>
      <name val="CordiaUPC"/>
      <family val="2"/>
      <charset val="222"/>
    </font>
    <font>
      <sz val="10"/>
      <name val="ApFont"/>
    </font>
    <font>
      <sz val="8"/>
      <name val="Arial"/>
      <family val="2"/>
      <charset val="222"/>
    </font>
    <font>
      <sz val="10"/>
      <color theme="1"/>
      <name val="Arial Unicode MS"/>
      <family val="2"/>
    </font>
    <font>
      <b/>
      <sz val="13"/>
      <name val="Browallia New"/>
      <family val="2"/>
    </font>
    <font>
      <sz val="13"/>
      <name val="Browallia New"/>
      <family val="2"/>
    </font>
    <font>
      <b/>
      <sz val="13"/>
      <color rgb="FFC00000"/>
      <name val="Browallia New"/>
      <family val="2"/>
    </font>
    <font>
      <u/>
      <sz val="13"/>
      <name val="Browallia New"/>
      <family val="2"/>
    </font>
    <font>
      <b/>
      <sz val="13"/>
      <color rgb="FF000000"/>
      <name val="Browallia New"/>
      <family val="2"/>
    </font>
    <font>
      <sz val="13"/>
      <color rgb="FFFF0000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4"/>
      <name val="Cordia New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rgb="FFFAFAFA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78">
    <xf numFmtId="0" fontId="0" fillId="0" borderId="0"/>
    <xf numFmtId="171" fontId="6" fillId="0" borderId="0"/>
    <xf numFmtId="171" fontId="6" fillId="0" borderId="0"/>
    <xf numFmtId="171" fontId="6" fillId="0" borderId="0"/>
    <xf numFmtId="9" fontId="8" fillId="0" borderId="0"/>
    <xf numFmtId="0" fontId="9" fillId="0" borderId="0" applyNumberFormat="0" applyFill="0" applyBorder="0" applyAlignment="0" applyProtection="0"/>
    <xf numFmtId="166" fontId="10" fillId="0" borderId="1" applyAlignment="0" applyProtection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173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1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12" fillId="0" borderId="0"/>
    <xf numFmtId="0" fontId="13" fillId="0" borderId="0" applyNumberFormat="0" applyAlignment="0">
      <alignment horizontal="left"/>
    </xf>
    <xf numFmtId="0" fontId="9" fillId="0" borderId="2"/>
    <xf numFmtId="172" fontId="11" fillId="0" borderId="0" applyFont="0" applyFill="0" applyBorder="0" applyAlignment="0" applyProtection="0"/>
    <xf numFmtId="176" fontId="12" fillId="0" borderId="0"/>
    <xf numFmtId="14" fontId="7" fillId="0" borderId="0" applyFill="0" applyBorder="0" applyAlignment="0"/>
    <xf numFmtId="38" fontId="14" fillId="0" borderId="3">
      <alignment vertical="center"/>
    </xf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75" fontId="12" fillId="0" borderId="0"/>
    <xf numFmtId="0" fontId="11" fillId="0" borderId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15" fillId="0" borderId="0" applyNumberFormat="0" applyAlignment="0">
      <alignment horizontal="left"/>
    </xf>
    <xf numFmtId="0" fontId="16" fillId="0" borderId="2">
      <alignment horizontal="center"/>
    </xf>
    <xf numFmtId="177" fontId="11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8" fontId="18" fillId="2" borderId="0" applyNumberFormat="0" applyBorder="0" applyAlignment="0" applyProtection="0"/>
    <xf numFmtId="0" fontId="19" fillId="0" borderId="4" applyNumberFormat="0" applyAlignment="0" applyProtection="0">
      <alignment horizontal="left" vertical="center"/>
    </xf>
    <xf numFmtId="0" fontId="19" fillId="0" borderId="5">
      <alignment horizontal="left" vertical="center"/>
    </xf>
    <xf numFmtId="10" fontId="18" fillId="3" borderId="2" applyNumberFormat="0" applyBorder="0" applyAlignment="0" applyProtection="0"/>
    <xf numFmtId="0" fontId="20" fillId="0" borderId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21" fillId="0" borderId="0"/>
    <xf numFmtId="0" fontId="22" fillId="0" borderId="0"/>
    <xf numFmtId="0" fontId="21" fillId="0" borderId="0"/>
    <xf numFmtId="0" fontId="22" fillId="0" borderId="0"/>
    <xf numFmtId="0" fontId="23" fillId="0" borderId="0"/>
    <xf numFmtId="38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37" fontId="25" fillId="0" borderId="0"/>
    <xf numFmtId="0" fontId="21" fillId="0" borderId="0"/>
    <xf numFmtId="0" fontId="22" fillId="0" borderId="0"/>
    <xf numFmtId="0" fontId="22" fillId="0" borderId="0"/>
    <xf numFmtId="0" fontId="26" fillId="0" borderId="0"/>
    <xf numFmtId="0" fontId="11" fillId="0" borderId="0"/>
    <xf numFmtId="0" fontId="5" fillId="0" borderId="0"/>
    <xf numFmtId="0" fontId="4" fillId="0" borderId="0"/>
    <xf numFmtId="0" fontId="4" fillId="0" borderId="0"/>
    <xf numFmtId="40" fontId="27" fillId="4" borderId="0">
      <alignment horizontal="right"/>
    </xf>
    <xf numFmtId="0" fontId="28" fillId="4" borderId="6"/>
    <xf numFmtId="17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4" fillId="0" borderId="7" applyNumberFormat="0" applyBorder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11" fillId="0" borderId="2" applyNumberFormat="0" applyFont="0"/>
    <xf numFmtId="0" fontId="14" fillId="0" borderId="0" applyNumberFormat="0" applyFont="0" applyFill="0" applyBorder="0" applyAlignment="0" applyProtection="0">
      <alignment horizontal="left"/>
    </xf>
    <xf numFmtId="15" fontId="14" fillId="0" borderId="0" applyFont="0" applyFill="0" applyBorder="0" applyAlignment="0" applyProtection="0"/>
    <xf numFmtId="4" fontId="14" fillId="0" borderId="0" applyFont="0" applyFill="0" applyBorder="0" applyAlignment="0" applyProtection="0"/>
    <xf numFmtId="0" fontId="10" fillId="0" borderId="8">
      <alignment horizontal="center"/>
    </xf>
    <xf numFmtId="3" fontId="14" fillId="0" borderId="0" applyFont="0" applyFill="0" applyBorder="0" applyAlignment="0" applyProtection="0"/>
    <xf numFmtId="0" fontId="14" fillId="5" borderId="0" applyNumberFormat="0" applyFont="0" applyBorder="0" applyAlignment="0" applyProtection="0"/>
    <xf numFmtId="37" fontId="29" fillId="0" borderId="0"/>
    <xf numFmtId="1" fontId="11" fillId="0" borderId="9" applyNumberFormat="0" applyFill="0" applyAlignment="0" applyProtection="0">
      <alignment horizontal="center" vertical="center"/>
    </xf>
    <xf numFmtId="178" fontId="30" fillId="0" borderId="0" applyNumberFormat="0" applyFill="0" applyBorder="0" applyAlignment="0" applyProtection="0">
      <alignment horizontal="left"/>
    </xf>
    <xf numFmtId="0" fontId="11" fillId="0" borderId="2" applyNumberFormat="0"/>
    <xf numFmtId="0" fontId="31" fillId="0" borderId="10"/>
    <xf numFmtId="0" fontId="11" fillId="6" borderId="0"/>
    <xf numFmtId="0" fontId="11" fillId="0" borderId="0" applyNumberFormat="0" applyFill="0" applyBorder="0" applyAlignment="0" applyProtection="0"/>
    <xf numFmtId="171" fontId="6" fillId="0" borderId="0"/>
    <xf numFmtId="0" fontId="32" fillId="0" borderId="11"/>
    <xf numFmtId="40" fontId="33" fillId="0" borderId="0" applyBorder="0">
      <alignment horizontal="right"/>
    </xf>
    <xf numFmtId="49" fontId="7" fillId="0" borderId="0" applyFill="0" applyBorder="0" applyAlignment="0"/>
    <xf numFmtId="179" fontId="11" fillId="0" borderId="0" applyFill="0" applyBorder="0" applyAlignment="0"/>
    <xf numFmtId="0" fontId="11" fillId="0" borderId="0" applyFill="0" applyBorder="0" applyAlignment="0"/>
    <xf numFmtId="0" fontId="34" fillId="7" borderId="2"/>
    <xf numFmtId="180" fontId="18" fillId="0" borderId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9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16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9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0" fillId="0" borderId="0"/>
    <xf numFmtId="0" fontId="39" fillId="0" borderId="0"/>
    <xf numFmtId="43" fontId="39" fillId="0" borderId="0" applyFont="0" applyFill="0" applyBorder="0" applyAlignment="0" applyProtection="0"/>
    <xf numFmtId="0" fontId="11" fillId="0" borderId="0"/>
    <xf numFmtId="43" fontId="3" fillId="0" borderId="0" applyFont="0" applyFill="0" applyBorder="0" applyAlignment="0" applyProtection="0"/>
    <xf numFmtId="0" fontId="2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0" fillId="0" borderId="0"/>
    <xf numFmtId="43" fontId="2" fillId="0" borderId="0" applyFont="0" applyFill="0" applyBorder="0" applyAlignment="0" applyProtection="0"/>
    <xf numFmtId="0" fontId="4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" fontId="4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3" fillId="0" borderId="0"/>
    <xf numFmtId="0" fontId="2" fillId="0" borderId="0"/>
    <xf numFmtId="9" fontId="2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0" fillId="0" borderId="0"/>
    <xf numFmtId="0" fontId="2" fillId="0" borderId="0"/>
    <xf numFmtId="41" fontId="3" fillId="0" borderId="0" applyFont="0" applyFill="0" applyBorder="0" applyAlignment="0" applyProtection="0"/>
    <xf numFmtId="181" fontId="42" fillId="0" borderId="0" applyFont="0" applyFill="0" applyBorder="0" applyAlignment="0" applyProtection="0"/>
    <xf numFmtId="0" fontId="2" fillId="0" borderId="0"/>
    <xf numFmtId="43" fontId="40" fillId="0" borderId="0" applyFont="0" applyFill="0" applyBorder="0" applyAlignment="0" applyProtection="0"/>
    <xf numFmtId="42" fontId="3" fillId="0" borderId="0" applyFont="0" applyFill="0" applyBorder="0" applyAlignment="0" applyProtection="0"/>
    <xf numFmtId="37" fontId="41" fillId="0" borderId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8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" fontId="4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37" fontId="41" fillId="0" borderId="0"/>
    <xf numFmtId="0" fontId="44" fillId="0" borderId="0"/>
    <xf numFmtId="0" fontId="11" fillId="0" borderId="0"/>
    <xf numFmtId="43" fontId="40" fillId="0" borderId="0" applyFont="0" applyFill="0" applyBorder="0" applyAlignment="0" applyProtection="0"/>
    <xf numFmtId="181" fontId="42" fillId="0" borderId="0" applyFont="0" applyFill="0" applyBorder="0" applyAlignment="0" applyProtection="0"/>
    <xf numFmtId="37" fontId="41" fillId="0" borderId="0"/>
    <xf numFmtId="4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0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43" fontId="53" fillId="0" borderId="0" applyFont="0" applyFill="0" applyBorder="0" applyAlignment="0" applyProtection="0"/>
  </cellStyleXfs>
  <cellXfs count="252">
    <xf numFmtId="0" fontId="0" fillId="0" borderId="0" xfId="0"/>
    <xf numFmtId="170" fontId="46" fillId="0" borderId="0" xfId="238" applyNumberFormat="1" applyFont="1" applyFill="1" applyBorder="1" applyAlignment="1">
      <alignment horizontal="right" vertical="top"/>
    </xf>
    <xf numFmtId="182" fontId="46" fillId="0" borderId="0" xfId="238" applyNumberFormat="1" applyFont="1" applyFill="1" applyBorder="1" applyAlignment="1">
      <alignment horizontal="center" vertical="top"/>
    </xf>
    <xf numFmtId="182" fontId="46" fillId="0" borderId="0" xfId="238" applyNumberFormat="1" applyFont="1" applyFill="1" applyBorder="1" applyAlignment="1">
      <alignment horizontal="right" vertical="top"/>
    </xf>
    <xf numFmtId="170" fontId="46" fillId="0" borderId="12" xfId="238" applyNumberFormat="1" applyFont="1" applyFill="1" applyBorder="1" applyAlignment="1">
      <alignment horizontal="right" vertical="top"/>
    </xf>
    <xf numFmtId="170" fontId="46" fillId="0" borderId="0" xfId="238" applyNumberFormat="1" applyFont="1" applyFill="1" applyBorder="1" applyAlignment="1">
      <alignment vertical="top"/>
    </xf>
    <xf numFmtId="170" fontId="46" fillId="0" borderId="12" xfId="238" applyNumberFormat="1" applyFont="1" applyFill="1" applyBorder="1" applyAlignment="1">
      <alignment vertical="top"/>
    </xf>
    <xf numFmtId="43" fontId="46" fillId="0" borderId="0" xfId="238" applyFont="1" applyFill="1" applyBorder="1" applyAlignment="1">
      <alignment horizontal="center" vertical="top"/>
    </xf>
    <xf numFmtId="43" fontId="46" fillId="0" borderId="0" xfId="238" applyFont="1" applyFill="1" applyBorder="1" applyAlignment="1">
      <alignment horizontal="right" vertical="top"/>
    </xf>
    <xf numFmtId="183" fontId="46" fillId="0" borderId="0" xfId="238" applyNumberFormat="1" applyFont="1" applyFill="1" applyBorder="1" applyAlignment="1">
      <alignment vertical="top"/>
    </xf>
    <xf numFmtId="184" fontId="46" fillId="0" borderId="0" xfId="238" applyNumberFormat="1" applyFont="1" applyFill="1" applyBorder="1" applyAlignment="1">
      <alignment vertical="top"/>
    </xf>
    <xf numFmtId="170" fontId="46" fillId="0" borderId="0" xfId="238" applyNumberFormat="1" applyFont="1" applyFill="1" applyAlignment="1">
      <alignment horizontal="right" vertical="center" wrapText="1"/>
    </xf>
    <xf numFmtId="182" fontId="46" fillId="0" borderId="0" xfId="238" applyNumberFormat="1" applyFont="1" applyFill="1" applyAlignment="1">
      <alignment vertical="center"/>
    </xf>
    <xf numFmtId="170" fontId="46" fillId="0" borderId="0" xfId="238" applyNumberFormat="1" applyFont="1" applyFill="1" applyBorder="1" applyAlignment="1">
      <alignment horizontal="right" vertical="center"/>
    </xf>
    <xf numFmtId="170" fontId="46" fillId="0" borderId="12" xfId="238" applyNumberFormat="1" applyFont="1" applyFill="1" applyBorder="1" applyAlignment="1">
      <alignment horizontal="right" vertical="center"/>
    </xf>
    <xf numFmtId="182" fontId="46" fillId="0" borderId="0" xfId="238" applyNumberFormat="1" applyFont="1" applyFill="1" applyBorder="1" applyAlignment="1">
      <alignment vertical="center"/>
    </xf>
    <xf numFmtId="170" fontId="46" fillId="0" borderId="0" xfId="238" quotePrefix="1" applyNumberFormat="1" applyFont="1" applyFill="1" applyBorder="1" applyAlignment="1">
      <alignment horizontal="right" vertical="center"/>
    </xf>
    <xf numFmtId="182" fontId="45" fillId="0" borderId="0" xfId="238" applyNumberFormat="1" applyFont="1" applyFill="1" applyBorder="1" applyAlignment="1">
      <alignment horizontal="center" vertical="top"/>
    </xf>
    <xf numFmtId="182" fontId="46" fillId="0" borderId="0" xfId="238" applyNumberFormat="1" applyFont="1" applyFill="1" applyBorder="1" applyAlignment="1">
      <alignment vertical="top"/>
    </xf>
    <xf numFmtId="0" fontId="45" fillId="0" borderId="0" xfId="119" applyFont="1" applyAlignment="1">
      <alignment vertical="center"/>
    </xf>
    <xf numFmtId="0" fontId="45" fillId="0" borderId="0" xfId="119" applyFont="1" applyAlignment="1">
      <alignment horizontal="center" vertical="center"/>
    </xf>
    <xf numFmtId="170" fontId="45" fillId="0" borderId="0" xfId="238" applyNumberFormat="1" applyFont="1" applyFill="1" applyAlignment="1">
      <alignment horizontal="center" vertical="center"/>
    </xf>
    <xf numFmtId="182" fontId="45" fillId="0" borderId="0" xfId="238" applyNumberFormat="1" applyFont="1" applyFill="1" applyAlignment="1">
      <alignment horizontal="center" vertical="center"/>
    </xf>
    <xf numFmtId="170" fontId="45" fillId="0" borderId="0" xfId="238" applyNumberFormat="1" applyFont="1" applyFill="1" applyAlignment="1">
      <alignment horizontal="right" vertical="center"/>
    </xf>
    <xf numFmtId="182" fontId="45" fillId="0" borderId="0" xfId="238" applyNumberFormat="1" applyFont="1" applyFill="1" applyAlignment="1">
      <alignment horizontal="right" vertical="center"/>
    </xf>
    <xf numFmtId="170" fontId="45" fillId="0" borderId="12" xfId="238" applyNumberFormat="1" applyFont="1" applyFill="1" applyBorder="1" applyAlignment="1">
      <alignment horizontal="right" vertical="center"/>
    </xf>
    <xf numFmtId="182" fontId="45" fillId="0" borderId="12" xfId="238" applyNumberFormat="1" applyFont="1" applyFill="1" applyBorder="1" applyAlignment="1">
      <alignment horizontal="right" vertical="center"/>
    </xf>
    <xf numFmtId="182" fontId="45" fillId="0" borderId="0" xfId="238" applyNumberFormat="1" applyFont="1" applyFill="1" applyBorder="1" applyAlignment="1">
      <alignment horizontal="center" vertical="center"/>
    </xf>
    <xf numFmtId="170" fontId="45" fillId="0" borderId="0" xfId="238" applyNumberFormat="1" applyFont="1" applyFill="1" applyBorder="1" applyAlignment="1">
      <alignment horizontal="center" vertical="center"/>
    </xf>
    <xf numFmtId="170" fontId="45" fillId="0" borderId="0" xfId="238" applyNumberFormat="1" applyFont="1" applyFill="1" applyBorder="1" applyAlignment="1">
      <alignment horizontal="right" vertical="center"/>
    </xf>
    <xf numFmtId="182" fontId="47" fillId="0" borderId="0" xfId="238" applyNumberFormat="1" applyFont="1" applyFill="1" applyBorder="1" applyAlignment="1">
      <alignment horizontal="center" vertical="center"/>
    </xf>
    <xf numFmtId="182" fontId="47" fillId="0" borderId="0" xfId="238" applyNumberFormat="1" applyFont="1" applyFill="1" applyAlignment="1">
      <alignment horizontal="center" vertical="center"/>
    </xf>
    <xf numFmtId="0" fontId="46" fillId="0" borderId="0" xfId="119" applyFont="1" applyAlignment="1">
      <alignment vertical="center"/>
    </xf>
    <xf numFmtId="170" fontId="46" fillId="0" borderId="0" xfId="119" applyNumberFormat="1" applyFont="1" applyAlignment="1">
      <alignment horizontal="right" vertical="center"/>
    </xf>
    <xf numFmtId="170" fontId="46" fillId="0" borderId="12" xfId="119" applyNumberFormat="1" applyFont="1" applyBorder="1" applyAlignment="1">
      <alignment horizontal="right" vertical="center"/>
    </xf>
    <xf numFmtId="182" fontId="46" fillId="0" borderId="0" xfId="238" applyNumberFormat="1" applyFont="1" applyFill="1" applyBorder="1" applyAlignment="1">
      <alignment horizontal="center" vertical="center"/>
    </xf>
    <xf numFmtId="182" fontId="46" fillId="0" borderId="0" xfId="238" applyNumberFormat="1" applyFont="1" applyFill="1" applyBorder="1" applyAlignment="1">
      <alignment horizontal="right" vertical="center"/>
    </xf>
    <xf numFmtId="0" fontId="46" fillId="0" borderId="0" xfId="119" applyFont="1" applyAlignment="1">
      <alignment horizontal="left" vertical="center"/>
    </xf>
    <xf numFmtId="170" fontId="46" fillId="0" borderId="12" xfId="238" applyNumberFormat="1" applyFont="1" applyFill="1" applyBorder="1" applyAlignment="1">
      <alignment vertical="center"/>
    </xf>
    <xf numFmtId="182" fontId="46" fillId="0" borderId="12" xfId="238" applyNumberFormat="1" applyFont="1" applyFill="1" applyBorder="1" applyAlignment="1">
      <alignment vertical="center"/>
    </xf>
    <xf numFmtId="170" fontId="46" fillId="0" borderId="12" xfId="238" applyNumberFormat="1" applyFont="1" applyFill="1" applyBorder="1" applyAlignment="1">
      <alignment horizontal="center" vertical="center"/>
    </xf>
    <xf numFmtId="182" fontId="46" fillId="0" borderId="12" xfId="238" applyNumberFormat="1" applyFont="1" applyFill="1" applyBorder="1" applyAlignment="1">
      <alignment horizontal="center" vertical="center"/>
    </xf>
    <xf numFmtId="182" fontId="46" fillId="0" borderId="12" xfId="238" applyNumberFormat="1" applyFont="1" applyFill="1" applyBorder="1" applyAlignment="1">
      <alignment horizontal="right" vertical="center"/>
    </xf>
    <xf numFmtId="170" fontId="46" fillId="0" borderId="0" xfId="238" applyNumberFormat="1" applyFont="1" applyFill="1" applyAlignment="1">
      <alignment horizontal="center" vertical="center"/>
    </xf>
    <xf numFmtId="182" fontId="46" fillId="0" borderId="0" xfId="238" applyNumberFormat="1" applyFont="1" applyFill="1" applyAlignment="1">
      <alignment horizontal="center" vertical="center"/>
    </xf>
    <xf numFmtId="170" fontId="46" fillId="0" borderId="0" xfId="238" applyNumberFormat="1" applyFont="1" applyFill="1" applyAlignment="1">
      <alignment horizontal="right" vertical="center"/>
    </xf>
    <xf numFmtId="182" fontId="46" fillId="0" borderId="0" xfId="238" applyNumberFormat="1" applyFont="1" applyFill="1" applyAlignment="1">
      <alignment horizontal="right" vertical="center"/>
    </xf>
    <xf numFmtId="170" fontId="46" fillId="0" borderId="13" xfId="238" applyNumberFormat="1" applyFont="1" applyFill="1" applyBorder="1" applyAlignment="1">
      <alignment horizontal="right" vertical="top"/>
    </xf>
    <xf numFmtId="0" fontId="46" fillId="0" borderId="0" xfId="120" applyFont="1" applyAlignment="1">
      <alignment vertical="top"/>
    </xf>
    <xf numFmtId="169" fontId="46" fillId="0" borderId="0" xfId="120" applyNumberFormat="1" applyFont="1" applyAlignment="1">
      <alignment horizontal="left" vertical="top"/>
    </xf>
    <xf numFmtId="0" fontId="46" fillId="0" borderId="0" xfId="119" applyFont="1" applyFill="1" applyAlignment="1">
      <alignment horizontal="center" vertical="center"/>
    </xf>
    <xf numFmtId="0" fontId="45" fillId="0" borderId="0" xfId="134" applyFont="1" applyAlignment="1">
      <alignment vertical="center"/>
    </xf>
    <xf numFmtId="0" fontId="45" fillId="0" borderId="0" xfId="134" applyFont="1" applyAlignment="1">
      <alignment horizontal="center" vertical="top"/>
    </xf>
    <xf numFmtId="170" fontId="45" fillId="0" borderId="0" xfId="238" applyNumberFormat="1" applyFont="1" applyFill="1" applyAlignment="1">
      <alignment horizontal="center" vertical="top"/>
    </xf>
    <xf numFmtId="170" fontId="45" fillId="0" borderId="0" xfId="238" applyNumberFormat="1" applyFont="1" applyFill="1" applyAlignment="1">
      <alignment horizontal="right" vertical="top"/>
    </xf>
    <xf numFmtId="182" fontId="45" fillId="0" borderId="0" xfId="238" applyNumberFormat="1" applyFont="1" applyFill="1" applyBorder="1" applyAlignment="1">
      <alignment horizontal="right" vertical="top"/>
    </xf>
    <xf numFmtId="0" fontId="46" fillId="0" borderId="0" xfId="134" applyFont="1" applyAlignment="1">
      <alignment vertical="top"/>
    </xf>
    <xf numFmtId="0" fontId="45" fillId="0" borderId="0" xfId="134" applyFont="1" applyAlignment="1">
      <alignment vertical="top"/>
    </xf>
    <xf numFmtId="169" fontId="45" fillId="0" borderId="12" xfId="134" applyNumberFormat="1" applyFont="1" applyBorder="1" applyAlignment="1">
      <alignment vertical="top"/>
    </xf>
    <xf numFmtId="0" fontId="45" fillId="0" borderId="12" xfId="134" applyFont="1" applyBorder="1" applyAlignment="1">
      <alignment vertical="top"/>
    </xf>
    <xf numFmtId="0" fontId="45" fillId="0" borderId="12" xfId="134" applyFont="1" applyBorder="1" applyAlignment="1">
      <alignment horizontal="center" vertical="top"/>
    </xf>
    <xf numFmtId="170" fontId="45" fillId="0" borderId="12" xfId="238" applyNumberFormat="1" applyFont="1" applyFill="1" applyBorder="1" applyAlignment="1">
      <alignment horizontal="center" vertical="top"/>
    </xf>
    <xf numFmtId="182" fontId="45" fillId="0" borderId="12" xfId="238" applyNumberFormat="1" applyFont="1" applyFill="1" applyBorder="1" applyAlignment="1">
      <alignment horizontal="center" vertical="top"/>
    </xf>
    <xf numFmtId="170" fontId="45" fillId="0" borderId="12" xfId="238" applyNumberFormat="1" applyFont="1" applyFill="1" applyBorder="1" applyAlignment="1">
      <alignment horizontal="right" vertical="top"/>
    </xf>
    <xf numFmtId="182" fontId="45" fillId="0" borderId="12" xfId="238" applyNumberFormat="1" applyFont="1" applyFill="1" applyBorder="1" applyAlignment="1">
      <alignment horizontal="right" vertical="top"/>
    </xf>
    <xf numFmtId="0" fontId="46" fillId="0" borderId="0" xfId="134" applyFont="1" applyAlignment="1">
      <alignment horizontal="center" vertical="top"/>
    </xf>
    <xf numFmtId="170" fontId="45" fillId="0" borderId="0" xfId="238" applyNumberFormat="1" applyFont="1" applyFill="1" applyBorder="1" applyAlignment="1">
      <alignment horizontal="right" vertical="top"/>
    </xf>
    <xf numFmtId="170" fontId="46" fillId="0" borderId="0" xfId="238" applyNumberFormat="1" applyFont="1" applyFill="1" applyAlignment="1">
      <alignment horizontal="right" vertical="top"/>
    </xf>
    <xf numFmtId="170" fontId="46" fillId="0" borderId="13" xfId="238" applyNumberFormat="1" applyFont="1" applyFill="1" applyBorder="1" applyAlignment="1">
      <alignment vertical="top"/>
    </xf>
    <xf numFmtId="170" fontId="46" fillId="0" borderId="0" xfId="134" applyNumberFormat="1" applyFont="1" applyAlignment="1">
      <alignment vertical="top"/>
    </xf>
    <xf numFmtId="185" fontId="46" fillId="0" borderId="0" xfId="238" applyNumberFormat="1" applyFont="1" applyFill="1" applyBorder="1" applyAlignment="1">
      <alignment vertical="top"/>
    </xf>
    <xf numFmtId="185" fontId="46" fillId="0" borderId="13" xfId="238" applyNumberFormat="1" applyFont="1" applyFill="1" applyBorder="1" applyAlignment="1">
      <alignment vertical="top"/>
    </xf>
    <xf numFmtId="170" fontId="46" fillId="0" borderId="0" xfId="238" applyNumberFormat="1" applyFont="1" applyFill="1" applyAlignment="1">
      <alignment horizontal="center" vertical="top"/>
    </xf>
    <xf numFmtId="0" fontId="46" fillId="0" borderId="12" xfId="134" applyFont="1" applyBorder="1" applyAlignment="1">
      <alignment vertical="top"/>
    </xf>
    <xf numFmtId="0" fontId="46" fillId="0" borderId="12" xfId="134" applyFont="1" applyBorder="1" applyAlignment="1">
      <alignment horizontal="center" vertical="top"/>
    </xf>
    <xf numFmtId="182" fontId="46" fillId="0" borderId="12" xfId="238" applyNumberFormat="1" applyFont="1" applyFill="1" applyBorder="1" applyAlignment="1">
      <alignment horizontal="center" vertical="top"/>
    </xf>
    <xf numFmtId="182" fontId="46" fillId="0" borderId="12" xfId="238" applyNumberFormat="1" applyFont="1" applyFill="1" applyBorder="1" applyAlignment="1">
      <alignment horizontal="right" vertical="top"/>
    </xf>
    <xf numFmtId="170" fontId="46" fillId="0" borderId="0" xfId="238" applyNumberFormat="1" applyFont="1" applyFill="1" applyAlignment="1">
      <alignment vertical="top"/>
    </xf>
    <xf numFmtId="0" fontId="45" fillId="0" borderId="0" xfId="134" applyFont="1" applyAlignment="1">
      <alignment horizontal="center" vertical="center"/>
    </xf>
    <xf numFmtId="169" fontId="45" fillId="0" borderId="0" xfId="134" applyNumberFormat="1" applyFont="1" applyAlignment="1">
      <alignment horizontal="right" vertical="center"/>
    </xf>
    <xf numFmtId="0" fontId="45" fillId="0" borderId="12" xfId="134" applyFont="1" applyBorder="1" applyAlignment="1">
      <alignment horizontal="center" vertical="center"/>
    </xf>
    <xf numFmtId="0" fontId="52" fillId="0" borderId="0" xfId="119" applyFont="1" applyAlignment="1">
      <alignment vertical="center"/>
    </xf>
    <xf numFmtId="169" fontId="45" fillId="0" borderId="0" xfId="120" applyNumberFormat="1" applyFont="1" applyAlignment="1">
      <alignment vertical="center"/>
    </xf>
    <xf numFmtId="0" fontId="46" fillId="0" borderId="0" xfId="120" applyFont="1" applyAlignment="1">
      <alignment vertical="center"/>
    </xf>
    <xf numFmtId="170" fontId="46" fillId="0" borderId="0" xfId="238" applyNumberFormat="1" applyFont="1" applyFill="1" applyAlignment="1">
      <alignment vertical="center"/>
    </xf>
    <xf numFmtId="37" fontId="45" fillId="0" borderId="0" xfId="134" applyNumberFormat="1" applyFont="1" applyAlignment="1">
      <alignment horizontal="left" vertical="top"/>
    </xf>
    <xf numFmtId="169" fontId="45" fillId="0" borderId="0" xfId="120" quotePrefix="1" applyNumberFormat="1" applyFont="1" applyAlignment="1">
      <alignment horizontal="left" vertical="center"/>
    </xf>
    <xf numFmtId="170" fontId="46" fillId="0" borderId="0" xfId="238" applyNumberFormat="1" applyFont="1" applyFill="1" applyAlignment="1">
      <alignment horizontal="centerContinuous" vertical="center"/>
    </xf>
    <xf numFmtId="37" fontId="45" fillId="0" borderId="12" xfId="134" applyNumberFormat="1" applyFont="1" applyBorder="1" applyAlignment="1">
      <alignment horizontal="left" vertical="top"/>
    </xf>
    <xf numFmtId="169" fontId="45" fillId="0" borderId="12" xfId="120" applyNumberFormat="1" applyFont="1" applyBorder="1" applyAlignment="1">
      <alignment horizontal="left" vertical="center"/>
    </xf>
    <xf numFmtId="0" fontId="46" fillId="0" borderId="12" xfId="120" applyFont="1" applyBorder="1" applyAlignment="1">
      <alignment vertical="center"/>
    </xf>
    <xf numFmtId="170" fontId="46" fillId="0" borderId="12" xfId="238" applyNumberFormat="1" applyFont="1" applyFill="1" applyBorder="1" applyAlignment="1">
      <alignment horizontal="centerContinuous" vertical="center"/>
    </xf>
    <xf numFmtId="169" fontId="45" fillId="0" borderId="0" xfId="120" applyNumberFormat="1" applyFont="1" applyAlignment="1">
      <alignment horizontal="left" vertical="center"/>
    </xf>
    <xf numFmtId="170" fontId="46" fillId="0" borderId="0" xfId="238" applyNumberFormat="1" applyFont="1" applyFill="1" applyBorder="1" applyAlignment="1">
      <alignment vertical="center"/>
    </xf>
    <xf numFmtId="170" fontId="46" fillId="0" borderId="0" xfId="238" applyNumberFormat="1" applyFont="1" applyFill="1" applyBorder="1" applyAlignment="1">
      <alignment horizontal="centerContinuous" vertical="center"/>
    </xf>
    <xf numFmtId="169" fontId="46" fillId="0" borderId="0" xfId="134" applyNumberFormat="1" applyFont="1" applyAlignment="1">
      <alignment vertical="center"/>
    </xf>
    <xf numFmtId="169" fontId="46" fillId="0" borderId="0" xfId="120" applyNumberFormat="1" applyFont="1" applyAlignment="1">
      <alignment vertical="center"/>
    </xf>
    <xf numFmtId="169" fontId="46" fillId="0" borderId="0" xfId="120" applyNumberFormat="1" applyFont="1" applyAlignment="1">
      <alignment horizontal="left" vertical="center"/>
    </xf>
    <xf numFmtId="169" fontId="46" fillId="0" borderId="0" xfId="120" applyNumberFormat="1" applyFont="1" applyAlignment="1">
      <alignment horizontal="center" vertical="center"/>
    </xf>
    <xf numFmtId="169" fontId="46" fillId="0" borderId="0" xfId="120" quotePrefix="1" applyNumberFormat="1" applyFont="1" applyAlignment="1">
      <alignment horizontal="left" vertical="top"/>
    </xf>
    <xf numFmtId="0" fontId="46" fillId="0" borderId="0" xfId="120" quotePrefix="1" applyFont="1" applyAlignment="1">
      <alignment vertical="top"/>
    </xf>
    <xf numFmtId="170" fontId="46" fillId="0" borderId="0" xfId="120" applyNumberFormat="1" applyFont="1" applyAlignment="1">
      <alignment horizontal="right" vertical="center" wrapText="1"/>
    </xf>
    <xf numFmtId="182" fontId="46" fillId="0" borderId="0" xfId="238" applyNumberFormat="1" applyFont="1" applyFill="1" applyAlignment="1">
      <alignment horizontal="right" vertical="center" wrapText="1"/>
    </xf>
    <xf numFmtId="169" fontId="48" fillId="0" borderId="0" xfId="120" applyNumberFormat="1" applyFont="1" applyAlignment="1">
      <alignment horizontal="left" vertical="center"/>
    </xf>
    <xf numFmtId="170" fontId="46" fillId="0" borderId="0" xfId="275" applyNumberFormat="1" applyFont="1" applyFill="1" applyBorder="1" applyAlignment="1">
      <alignment horizontal="right" vertical="center"/>
    </xf>
    <xf numFmtId="169" fontId="46" fillId="0" borderId="12" xfId="120" applyNumberFormat="1" applyFont="1" applyBorder="1" applyAlignment="1">
      <alignment horizontal="left" vertical="center"/>
    </xf>
    <xf numFmtId="169" fontId="46" fillId="0" borderId="0" xfId="276" applyNumberFormat="1" applyFont="1" applyAlignment="1">
      <alignment horizontal="left" vertical="center"/>
    </xf>
    <xf numFmtId="0" fontId="46" fillId="0" borderId="0" xfId="120" applyFont="1" applyAlignment="1">
      <alignment horizontal="center" vertical="center"/>
    </xf>
    <xf numFmtId="170" fontId="46" fillId="0" borderId="1" xfId="238" applyNumberFormat="1" applyFont="1" applyFill="1" applyBorder="1" applyAlignment="1">
      <alignment horizontal="right" vertical="center"/>
    </xf>
    <xf numFmtId="0" fontId="46" fillId="0" borderId="0" xfId="120" applyFont="1" applyAlignment="1">
      <alignment horizontal="left" vertical="center"/>
    </xf>
    <xf numFmtId="169" fontId="46" fillId="0" borderId="0" xfId="120" quotePrefix="1" applyNumberFormat="1" applyFont="1" applyAlignment="1">
      <alignment horizontal="left" vertical="center"/>
    </xf>
    <xf numFmtId="169" fontId="46" fillId="0" borderId="0" xfId="120" quotePrefix="1" applyNumberFormat="1" applyFont="1" applyAlignment="1">
      <alignment horizontal="center" vertical="center"/>
    </xf>
    <xf numFmtId="170" fontId="46" fillId="0" borderId="13" xfId="238" applyNumberFormat="1" applyFont="1" applyFill="1" applyBorder="1" applyAlignment="1">
      <alignment horizontal="right" vertical="center"/>
    </xf>
    <xf numFmtId="169" fontId="46" fillId="0" borderId="12" xfId="120" applyNumberFormat="1" applyFont="1" applyBorder="1" applyAlignment="1">
      <alignment vertical="center"/>
    </xf>
    <xf numFmtId="182" fontId="46" fillId="0" borderId="0" xfId="238" applyNumberFormat="1" applyFont="1" applyFill="1" applyAlignment="1">
      <alignment vertical="top"/>
    </xf>
    <xf numFmtId="0" fontId="51" fillId="0" borderId="0" xfId="119" applyFont="1" applyAlignment="1">
      <alignment vertical="center"/>
    </xf>
    <xf numFmtId="169" fontId="52" fillId="0" borderId="0" xfId="119" applyNumberFormat="1" applyFont="1" applyAlignment="1">
      <alignment horizontal="right" vertical="center"/>
    </xf>
    <xf numFmtId="170" fontId="52" fillId="0" borderId="0" xfId="119" applyNumberFormat="1" applyFont="1" applyAlignment="1">
      <alignment horizontal="right" vertical="center"/>
    </xf>
    <xf numFmtId="170" fontId="52" fillId="0" borderId="0" xfId="120" applyNumberFormat="1" applyFont="1" applyAlignment="1">
      <alignment horizontal="right" vertical="center"/>
    </xf>
    <xf numFmtId="0" fontId="52" fillId="0" borderId="0" xfId="134" applyFont="1" applyAlignment="1">
      <alignment vertical="center"/>
    </xf>
    <xf numFmtId="170" fontId="52" fillId="0" borderId="12" xfId="119" applyNumberFormat="1" applyFont="1" applyBorder="1" applyAlignment="1">
      <alignment horizontal="right" vertical="center"/>
    </xf>
    <xf numFmtId="170" fontId="52" fillId="0" borderId="12" xfId="120" applyNumberFormat="1" applyFont="1" applyBorder="1" applyAlignment="1">
      <alignment horizontal="right" vertical="center"/>
    </xf>
    <xf numFmtId="0" fontId="51" fillId="0" borderId="0" xfId="119" applyFont="1" applyAlignment="1">
      <alignment vertical="top"/>
    </xf>
    <xf numFmtId="170" fontId="52" fillId="0" borderId="13" xfId="119" applyNumberFormat="1" applyFont="1" applyBorder="1" applyAlignment="1">
      <alignment horizontal="right" vertical="center"/>
    </xf>
    <xf numFmtId="170" fontId="52" fillId="0" borderId="0" xfId="134" applyNumberFormat="1" applyFont="1" applyAlignment="1">
      <alignment vertical="center"/>
    </xf>
    <xf numFmtId="0" fontId="51" fillId="0" borderId="0" xfId="134" applyFont="1" applyAlignment="1">
      <alignment vertical="center"/>
    </xf>
    <xf numFmtId="0" fontId="51" fillId="0" borderId="0" xfId="134" applyFont="1" applyAlignment="1">
      <alignment horizontal="center" vertical="center"/>
    </xf>
    <xf numFmtId="169" fontId="51" fillId="0" borderId="0" xfId="134" applyNumberFormat="1" applyFont="1" applyAlignment="1">
      <alignment horizontal="center" vertical="center"/>
    </xf>
    <xf numFmtId="170" fontId="51" fillId="0" borderId="0" xfId="134" applyNumberFormat="1" applyFont="1" applyAlignment="1">
      <alignment horizontal="center" vertical="center"/>
    </xf>
    <xf numFmtId="170" fontId="51" fillId="0" borderId="0" xfId="134" applyNumberFormat="1" applyFont="1" applyAlignment="1">
      <alignment horizontal="right" vertical="center"/>
    </xf>
    <xf numFmtId="169" fontId="51" fillId="0" borderId="0" xfId="134" applyNumberFormat="1" applyFont="1" applyAlignment="1">
      <alignment horizontal="right" vertical="center"/>
    </xf>
    <xf numFmtId="169" fontId="51" fillId="0" borderId="12" xfId="134" applyNumberFormat="1" applyFont="1" applyBorder="1" applyAlignment="1">
      <alignment vertical="center"/>
    </xf>
    <xf numFmtId="0" fontId="51" fillId="0" borderId="12" xfId="134" applyFont="1" applyBorder="1" applyAlignment="1">
      <alignment vertical="center"/>
    </xf>
    <xf numFmtId="0" fontId="51" fillId="0" borderId="12" xfId="134" applyFont="1" applyBorder="1" applyAlignment="1">
      <alignment horizontal="center" vertical="center"/>
    </xf>
    <xf numFmtId="169" fontId="51" fillId="0" borderId="12" xfId="134" applyNumberFormat="1" applyFont="1" applyBorder="1" applyAlignment="1">
      <alignment horizontal="center" vertical="center"/>
    </xf>
    <xf numFmtId="170" fontId="51" fillId="0" borderId="12" xfId="134" applyNumberFormat="1" applyFont="1" applyBorder="1" applyAlignment="1">
      <alignment horizontal="center" vertical="center"/>
    </xf>
    <xf numFmtId="170" fontId="51" fillId="0" borderId="12" xfId="134" applyNumberFormat="1" applyFont="1" applyBorder="1" applyAlignment="1">
      <alignment horizontal="right" vertical="center"/>
    </xf>
    <xf numFmtId="169" fontId="51" fillId="0" borderId="12" xfId="134" applyNumberFormat="1" applyFont="1" applyBorder="1" applyAlignment="1">
      <alignment horizontal="right" vertical="center"/>
    </xf>
    <xf numFmtId="0" fontId="51" fillId="0" borderId="0" xfId="119" applyFont="1" applyAlignment="1">
      <alignment horizontal="center" vertical="center"/>
    </xf>
    <xf numFmtId="169" fontId="51" fillId="0" borderId="0" xfId="119" applyNumberFormat="1" applyFont="1" applyAlignment="1">
      <alignment horizontal="center" vertical="center"/>
    </xf>
    <xf numFmtId="170" fontId="51" fillId="0" borderId="0" xfId="119" applyNumberFormat="1" applyFont="1" applyAlignment="1">
      <alignment horizontal="right" vertical="center"/>
    </xf>
    <xf numFmtId="170" fontId="51" fillId="0" borderId="1" xfId="119" applyNumberFormat="1" applyFont="1" applyBorder="1" applyAlignment="1">
      <alignment horizontal="right" vertical="center"/>
    </xf>
    <xf numFmtId="169" fontId="51" fillId="0" borderId="0" xfId="119" applyNumberFormat="1" applyFont="1" applyAlignment="1">
      <alignment horizontal="right" vertical="center"/>
    </xf>
    <xf numFmtId="170" fontId="51" fillId="0" borderId="0" xfId="119" quotePrefix="1" applyNumberFormat="1" applyFont="1" applyAlignment="1">
      <alignment horizontal="right" vertical="center"/>
    </xf>
    <xf numFmtId="170" fontId="51" fillId="0" borderId="12" xfId="119" applyNumberFormat="1" applyFont="1" applyBorder="1" applyAlignment="1">
      <alignment horizontal="right" vertical="center"/>
    </xf>
    <xf numFmtId="0" fontId="51" fillId="0" borderId="0" xfId="119" quotePrefix="1" applyFont="1" applyAlignment="1">
      <alignment vertical="center"/>
    </xf>
    <xf numFmtId="0" fontId="52" fillId="0" borderId="12" xfId="134" applyFont="1" applyBorder="1" applyAlignment="1">
      <alignment vertical="center"/>
    </xf>
    <xf numFmtId="0" fontId="52" fillId="0" borderId="12" xfId="134" applyFont="1" applyBorder="1" applyAlignment="1">
      <alignment horizontal="center" vertical="center"/>
    </xf>
    <xf numFmtId="169" fontId="52" fillId="0" borderId="12" xfId="134" applyNumberFormat="1" applyFont="1" applyBorder="1" applyAlignment="1">
      <alignment horizontal="center" vertical="center"/>
    </xf>
    <xf numFmtId="170" fontId="52" fillId="0" borderId="12" xfId="134" applyNumberFormat="1" applyFont="1" applyBorder="1" applyAlignment="1">
      <alignment horizontal="center" vertical="center"/>
    </xf>
    <xf numFmtId="170" fontId="52" fillId="0" borderId="12" xfId="134" applyNumberFormat="1" applyFont="1" applyBorder="1" applyAlignment="1">
      <alignment horizontal="right" vertical="center"/>
    </xf>
    <xf numFmtId="169" fontId="52" fillId="0" borderId="12" xfId="134" applyNumberFormat="1" applyFont="1" applyBorder="1" applyAlignment="1">
      <alignment horizontal="right" vertical="center"/>
    </xf>
    <xf numFmtId="0" fontId="52" fillId="0" borderId="0" xfId="134" applyFont="1" applyAlignment="1">
      <alignment horizontal="center" vertical="center"/>
    </xf>
    <xf numFmtId="169" fontId="52" fillId="0" borderId="0" xfId="134" applyNumberFormat="1" applyFont="1" applyAlignment="1">
      <alignment horizontal="center" vertical="center"/>
    </xf>
    <xf numFmtId="170" fontId="52" fillId="0" borderId="0" xfId="134" applyNumberFormat="1" applyFont="1" applyAlignment="1">
      <alignment horizontal="center" vertical="center"/>
    </xf>
    <xf numFmtId="170" fontId="52" fillId="0" borderId="0" xfId="134" applyNumberFormat="1" applyFont="1" applyAlignment="1">
      <alignment horizontal="right" vertical="center"/>
    </xf>
    <xf numFmtId="169" fontId="52" fillId="0" borderId="0" xfId="134" applyNumberFormat="1" applyFont="1" applyAlignment="1">
      <alignment horizontal="right" vertical="center"/>
    </xf>
    <xf numFmtId="170" fontId="51" fillId="0" borderId="0" xfId="134" applyNumberFormat="1" applyFont="1" applyAlignment="1">
      <alignment vertical="center"/>
    </xf>
    <xf numFmtId="170" fontId="52" fillId="0" borderId="12" xfId="120" applyNumberFormat="1" applyFont="1" applyBorder="1" applyAlignment="1">
      <alignment vertical="center"/>
    </xf>
    <xf numFmtId="0" fontId="52" fillId="0" borderId="0" xfId="119" applyFont="1" applyAlignment="1">
      <alignment vertical="top"/>
    </xf>
    <xf numFmtId="170" fontId="52" fillId="0" borderId="0" xfId="119" applyNumberFormat="1" applyFont="1" applyBorder="1" applyAlignment="1">
      <alignment horizontal="right" vertical="center"/>
    </xf>
    <xf numFmtId="0" fontId="45" fillId="0" borderId="0" xfId="0" applyFont="1" applyAlignment="1">
      <alignment vertical="top"/>
    </xf>
    <xf numFmtId="0" fontId="46" fillId="0" borderId="0" xfId="0" applyFont="1" applyAlignment="1">
      <alignment vertical="top"/>
    </xf>
    <xf numFmtId="0" fontId="46" fillId="0" borderId="0" xfId="0" applyFont="1" applyAlignment="1">
      <alignment horizontal="center" vertical="top"/>
    </xf>
    <xf numFmtId="170" fontId="46" fillId="0" borderId="0" xfId="0" applyNumberFormat="1" applyFont="1" applyAlignment="1">
      <alignment vertical="top"/>
    </xf>
    <xf numFmtId="169" fontId="51" fillId="0" borderId="12" xfId="119" applyNumberFormat="1" applyFont="1" applyBorder="1" applyAlignment="1">
      <alignment horizontal="right" vertical="center"/>
    </xf>
    <xf numFmtId="0" fontId="51" fillId="0" borderId="0" xfId="134" applyFont="1" applyBorder="1" applyAlignment="1">
      <alignment horizontal="center" vertical="top"/>
    </xf>
    <xf numFmtId="170" fontId="51" fillId="0" borderId="0" xfId="119" applyNumberFormat="1" applyFont="1" applyBorder="1" applyAlignment="1">
      <alignment horizontal="right" vertical="center"/>
    </xf>
    <xf numFmtId="169" fontId="51" fillId="0" borderId="0" xfId="119" applyNumberFormat="1" applyFont="1" applyBorder="1" applyAlignment="1">
      <alignment horizontal="right" vertical="center"/>
    </xf>
    <xf numFmtId="169" fontId="45" fillId="0" borderId="0" xfId="276" applyNumberFormat="1" applyFont="1" applyAlignment="1">
      <alignment horizontal="left" vertical="center"/>
    </xf>
    <xf numFmtId="0" fontId="52" fillId="0" borderId="0" xfId="119" applyFont="1" applyAlignment="1">
      <alignment horizontal="left" vertical="center"/>
    </xf>
    <xf numFmtId="170" fontId="52" fillId="0" borderId="0" xfId="277" applyNumberFormat="1" applyFont="1" applyAlignment="1">
      <alignment horizontal="right" vertical="center"/>
    </xf>
    <xf numFmtId="170" fontId="52" fillId="0" borderId="12" xfId="277" applyNumberFormat="1" applyFont="1" applyBorder="1" applyAlignment="1">
      <alignment horizontal="right" vertical="center"/>
    </xf>
    <xf numFmtId="170" fontId="45" fillId="8" borderId="0" xfId="238" applyNumberFormat="1" applyFont="1" applyFill="1" applyBorder="1" applyAlignment="1">
      <alignment horizontal="right" vertical="center"/>
    </xf>
    <xf numFmtId="170" fontId="46" fillId="8" borderId="0" xfId="119" applyNumberFormat="1" applyFont="1" applyFill="1" applyAlignment="1">
      <alignment horizontal="right" vertical="center"/>
    </xf>
    <xf numFmtId="0" fontId="46" fillId="8" borderId="0" xfId="119" applyFont="1" applyFill="1" applyAlignment="1">
      <alignment vertical="center"/>
    </xf>
    <xf numFmtId="170" fontId="46" fillId="8" borderId="12" xfId="119" applyNumberFormat="1" applyFont="1" applyFill="1" applyBorder="1" applyAlignment="1">
      <alignment horizontal="right" vertical="center"/>
    </xf>
    <xf numFmtId="170" fontId="50" fillId="8" borderId="0" xfId="119" applyNumberFormat="1" applyFont="1" applyFill="1" applyAlignment="1">
      <alignment horizontal="right" vertical="center"/>
    </xf>
    <xf numFmtId="170" fontId="46" fillId="8" borderId="13" xfId="119" applyNumberFormat="1" applyFont="1" applyFill="1" applyBorder="1" applyAlignment="1">
      <alignment horizontal="right" vertical="center"/>
    </xf>
    <xf numFmtId="0" fontId="49" fillId="0" borderId="0" xfId="0" applyFont="1" applyFill="1" applyAlignment="1">
      <alignment vertical="center"/>
    </xf>
    <xf numFmtId="0" fontId="45" fillId="0" borderId="0" xfId="119" applyFont="1" applyFill="1" applyAlignment="1">
      <alignment vertical="center"/>
    </xf>
    <xf numFmtId="0" fontId="45" fillId="0" borderId="0" xfId="119" applyFont="1" applyFill="1" applyAlignment="1">
      <alignment horizontal="center" vertical="center"/>
    </xf>
    <xf numFmtId="169" fontId="45" fillId="0" borderId="12" xfId="119" applyNumberFormat="1" applyFont="1" applyFill="1" applyBorder="1" applyAlignment="1">
      <alignment vertical="center"/>
    </xf>
    <xf numFmtId="0" fontId="45" fillId="0" borderId="12" xfId="119" applyFont="1" applyFill="1" applyBorder="1" applyAlignment="1">
      <alignment vertical="center"/>
    </xf>
    <xf numFmtId="0" fontId="45" fillId="0" borderId="12" xfId="119" applyFont="1" applyFill="1" applyBorder="1" applyAlignment="1">
      <alignment horizontal="center" vertical="center"/>
    </xf>
    <xf numFmtId="0" fontId="46" fillId="0" borderId="0" xfId="119" applyFont="1" applyFill="1" applyAlignment="1">
      <alignment vertical="center"/>
    </xf>
    <xf numFmtId="170" fontId="46" fillId="0" borderId="0" xfId="119" applyNumberFormat="1" applyFont="1" applyFill="1" applyAlignment="1">
      <alignment horizontal="right" vertical="center"/>
    </xf>
    <xf numFmtId="170" fontId="46" fillId="0" borderId="0" xfId="119" applyNumberFormat="1" applyFont="1" applyFill="1" applyAlignment="1">
      <alignment horizontal="center" vertical="center"/>
    </xf>
    <xf numFmtId="0" fontId="50" fillId="0" borderId="0" xfId="119" applyFont="1" applyFill="1" applyAlignment="1">
      <alignment vertical="center"/>
    </xf>
    <xf numFmtId="0" fontId="46" fillId="0" borderId="0" xfId="119" quotePrefix="1" applyFont="1" applyFill="1" applyAlignment="1">
      <alignment vertical="center"/>
    </xf>
    <xf numFmtId="170" fontId="46" fillId="0" borderId="12" xfId="119" applyNumberFormat="1" applyFont="1" applyFill="1" applyBorder="1" applyAlignment="1">
      <alignment horizontal="right" vertical="center"/>
    </xf>
    <xf numFmtId="0" fontId="50" fillId="0" borderId="0" xfId="119" applyFont="1" applyFill="1" applyAlignment="1">
      <alignment horizontal="center" vertical="center"/>
    </xf>
    <xf numFmtId="170" fontId="50" fillId="0" borderId="0" xfId="119" applyNumberFormat="1" applyFont="1" applyFill="1" applyAlignment="1">
      <alignment horizontal="right" vertical="center"/>
    </xf>
    <xf numFmtId="186" fontId="46" fillId="0" borderId="0" xfId="119" applyNumberFormat="1" applyFont="1" applyFill="1" applyAlignment="1">
      <alignment horizontal="right" vertical="center"/>
    </xf>
    <xf numFmtId="170" fontId="46" fillId="0" borderId="0" xfId="119" applyNumberFormat="1" applyFont="1" applyFill="1" applyAlignment="1">
      <alignment vertical="center"/>
    </xf>
    <xf numFmtId="186" fontId="46" fillId="0" borderId="0" xfId="119" applyNumberFormat="1" applyFont="1" applyFill="1" applyAlignment="1">
      <alignment horizontal="center" vertical="center"/>
    </xf>
    <xf numFmtId="170" fontId="46" fillId="0" borderId="13" xfId="119" applyNumberFormat="1" applyFont="1" applyFill="1" applyBorder="1" applyAlignment="1">
      <alignment horizontal="right" vertical="center"/>
    </xf>
    <xf numFmtId="0" fontId="46" fillId="0" borderId="0" xfId="119" applyFont="1" applyFill="1" applyAlignment="1">
      <alignment horizontal="left" vertical="center"/>
    </xf>
    <xf numFmtId="0" fontId="46" fillId="0" borderId="12" xfId="119" applyFont="1" applyFill="1" applyBorder="1" applyAlignment="1">
      <alignment vertical="center"/>
    </xf>
    <xf numFmtId="0" fontId="50" fillId="0" borderId="0" xfId="119" quotePrefix="1" applyFont="1" applyFill="1" applyAlignment="1">
      <alignment vertical="center"/>
    </xf>
    <xf numFmtId="0" fontId="46" fillId="0" borderId="0" xfId="126" applyFont="1" applyFill="1" applyAlignment="1">
      <alignment vertical="center"/>
    </xf>
    <xf numFmtId="0" fontId="46" fillId="0" borderId="12" xfId="119" applyFont="1" applyFill="1" applyBorder="1" applyAlignment="1">
      <alignment horizontal="center" vertical="center"/>
    </xf>
    <xf numFmtId="0" fontId="47" fillId="0" borderId="12" xfId="119" applyFont="1" applyFill="1" applyBorder="1" applyAlignment="1">
      <alignment vertical="center"/>
    </xf>
    <xf numFmtId="170" fontId="45" fillId="0" borderId="0" xfId="119" applyNumberFormat="1" applyFont="1" applyFill="1" applyAlignment="1">
      <alignment horizontal="right" vertical="center"/>
    </xf>
    <xf numFmtId="170" fontId="46" fillId="0" borderId="0" xfId="120" applyNumberFormat="1" applyFont="1" applyFill="1" applyAlignment="1">
      <alignment horizontal="right" vertical="center"/>
    </xf>
    <xf numFmtId="170" fontId="46" fillId="0" borderId="13" xfId="120" applyNumberFormat="1" applyFont="1" applyFill="1" applyBorder="1" applyAlignment="1">
      <alignment horizontal="right" vertical="center"/>
    </xf>
    <xf numFmtId="170" fontId="46" fillId="0" borderId="12" xfId="120" applyNumberFormat="1" applyFont="1" applyFill="1" applyBorder="1" applyAlignment="1">
      <alignment horizontal="right" vertical="center"/>
    </xf>
    <xf numFmtId="170" fontId="46" fillId="8" borderId="0" xfId="125" applyNumberFormat="1" applyFont="1" applyFill="1" applyBorder="1" applyAlignment="1">
      <alignment horizontal="right" vertical="center"/>
    </xf>
    <xf numFmtId="170" fontId="46" fillId="8" borderId="0" xfId="119" applyNumberFormat="1" applyFont="1" applyFill="1" applyAlignment="1">
      <alignment horizontal="center" vertical="center"/>
    </xf>
    <xf numFmtId="170" fontId="46" fillId="8" borderId="13" xfId="120" applyNumberFormat="1" applyFont="1" applyFill="1" applyBorder="1" applyAlignment="1">
      <alignment horizontal="right" vertical="center"/>
    </xf>
    <xf numFmtId="170" fontId="46" fillId="8" borderId="0" xfId="120" applyNumberFormat="1" applyFont="1" applyFill="1" applyAlignment="1">
      <alignment horizontal="right" vertical="center"/>
    </xf>
    <xf numFmtId="170" fontId="46" fillId="8" borderId="0" xfId="119" applyNumberFormat="1" applyFont="1" applyFill="1" applyAlignment="1">
      <alignment vertical="center"/>
    </xf>
    <xf numFmtId="170" fontId="46" fillId="8" borderId="12" xfId="120" applyNumberFormat="1" applyFont="1" applyFill="1" applyBorder="1" applyAlignment="1">
      <alignment horizontal="right" vertical="center"/>
    </xf>
    <xf numFmtId="170" fontId="52" fillId="8" borderId="0" xfId="119" applyNumberFormat="1" applyFont="1" applyFill="1" applyAlignment="1">
      <alignment horizontal="right" vertical="center"/>
    </xf>
    <xf numFmtId="170" fontId="52" fillId="8" borderId="12" xfId="119" applyNumberFormat="1" applyFont="1" applyFill="1" applyBorder="1" applyAlignment="1">
      <alignment horizontal="right" vertical="center"/>
    </xf>
    <xf numFmtId="170" fontId="52" fillId="8" borderId="13" xfId="119" applyNumberFormat="1" applyFont="1" applyFill="1" applyBorder="1" applyAlignment="1">
      <alignment horizontal="right" vertical="center"/>
    </xf>
    <xf numFmtId="170" fontId="52" fillId="8" borderId="12" xfId="120" applyNumberFormat="1" applyFont="1" applyFill="1" applyBorder="1" applyAlignment="1">
      <alignment vertical="center"/>
    </xf>
    <xf numFmtId="170" fontId="52" fillId="8" borderId="0" xfId="120" applyNumberFormat="1" applyFont="1" applyFill="1" applyAlignment="1">
      <alignment horizontal="right" vertical="center"/>
    </xf>
    <xf numFmtId="170" fontId="52" fillId="8" borderId="12" xfId="120" applyNumberFormat="1" applyFont="1" applyFill="1" applyBorder="1" applyAlignment="1">
      <alignment horizontal="right" vertical="center"/>
    </xf>
    <xf numFmtId="170" fontId="45" fillId="8" borderId="0" xfId="238" applyNumberFormat="1" applyFont="1" applyFill="1" applyBorder="1" applyAlignment="1">
      <alignment horizontal="right" vertical="top"/>
    </xf>
    <xf numFmtId="170" fontId="46" fillId="8" borderId="0" xfId="238" applyNumberFormat="1" applyFont="1" applyFill="1" applyBorder="1" applyAlignment="1">
      <alignment horizontal="right" vertical="top"/>
    </xf>
    <xf numFmtId="170" fontId="46" fillId="8" borderId="12" xfId="238" applyNumberFormat="1" applyFont="1" applyFill="1" applyBorder="1" applyAlignment="1">
      <alignment horizontal="right" vertical="top"/>
    </xf>
    <xf numFmtId="170" fontId="46" fillId="8" borderId="0" xfId="238" applyNumberFormat="1" applyFont="1" applyFill="1" applyBorder="1" applyAlignment="1">
      <alignment vertical="top"/>
    </xf>
    <xf numFmtId="170" fontId="46" fillId="8" borderId="0" xfId="238" applyNumberFormat="1" applyFont="1" applyFill="1" applyAlignment="1">
      <alignment horizontal="right" vertical="top"/>
    </xf>
    <xf numFmtId="170" fontId="46" fillId="8" borderId="13" xfId="238" applyNumberFormat="1" applyFont="1" applyFill="1" applyBorder="1" applyAlignment="1">
      <alignment horizontal="right" vertical="top"/>
    </xf>
    <xf numFmtId="170" fontId="46" fillId="8" borderId="12" xfId="238" applyNumberFormat="1" applyFont="1" applyFill="1" applyBorder="1" applyAlignment="1">
      <alignment vertical="top"/>
    </xf>
    <xf numFmtId="170" fontId="46" fillId="8" borderId="13" xfId="238" applyNumberFormat="1" applyFont="1" applyFill="1" applyBorder="1" applyAlignment="1">
      <alignment vertical="top"/>
    </xf>
    <xf numFmtId="170" fontId="46" fillId="8" borderId="0" xfId="134" applyNumberFormat="1" applyFont="1" applyFill="1" applyAlignment="1">
      <alignment vertical="top"/>
    </xf>
    <xf numFmtId="170" fontId="46" fillId="8" borderId="0" xfId="0" applyNumberFormat="1" applyFont="1" applyFill="1" applyAlignment="1">
      <alignment vertical="top"/>
    </xf>
    <xf numFmtId="185" fontId="46" fillId="8" borderId="13" xfId="238" applyNumberFormat="1" applyFont="1" applyFill="1" applyBorder="1" applyAlignment="1">
      <alignment vertical="top"/>
    </xf>
    <xf numFmtId="185" fontId="46" fillId="8" borderId="0" xfId="238" applyNumberFormat="1" applyFont="1" applyFill="1" applyBorder="1" applyAlignment="1">
      <alignment vertical="top"/>
    </xf>
    <xf numFmtId="170" fontId="52" fillId="8" borderId="0" xfId="277" applyNumberFormat="1" applyFont="1" applyFill="1" applyAlignment="1">
      <alignment horizontal="right" vertical="center"/>
    </xf>
    <xf numFmtId="170" fontId="52" fillId="8" borderId="12" xfId="277" applyNumberFormat="1" applyFont="1" applyFill="1" applyBorder="1" applyAlignment="1">
      <alignment horizontal="right" vertical="center"/>
    </xf>
    <xf numFmtId="170" fontId="52" fillId="0" borderId="0" xfId="119" applyNumberFormat="1" applyFont="1" applyFill="1" applyBorder="1" applyAlignment="1">
      <alignment horizontal="right" vertical="center"/>
    </xf>
    <xf numFmtId="170" fontId="46" fillId="8" borderId="0" xfId="238" applyNumberFormat="1" applyFont="1" applyFill="1" applyAlignment="1">
      <alignment vertical="center"/>
    </xf>
    <xf numFmtId="170" fontId="46" fillId="8" borderId="0" xfId="238" applyNumberFormat="1" applyFont="1" applyFill="1" applyAlignment="1">
      <alignment horizontal="right" vertical="center" wrapText="1"/>
    </xf>
    <xf numFmtId="170" fontId="46" fillId="8" borderId="0" xfId="238" applyNumberFormat="1" applyFont="1" applyFill="1" applyBorder="1" applyAlignment="1">
      <alignment horizontal="right" vertical="center"/>
    </xf>
    <xf numFmtId="0" fontId="46" fillId="8" borderId="0" xfId="120" applyFont="1" applyFill="1" applyAlignment="1">
      <alignment vertical="center"/>
    </xf>
    <xf numFmtId="170" fontId="46" fillId="8" borderId="12" xfId="238" applyNumberFormat="1" applyFont="1" applyFill="1" applyBorder="1" applyAlignment="1">
      <alignment horizontal="right" vertical="center"/>
    </xf>
    <xf numFmtId="170" fontId="46" fillId="8" borderId="1" xfId="238" applyNumberFormat="1" applyFont="1" applyFill="1" applyBorder="1" applyAlignment="1">
      <alignment horizontal="right" vertical="center"/>
    </xf>
    <xf numFmtId="170" fontId="46" fillId="8" borderId="0" xfId="238" quotePrefix="1" applyNumberFormat="1" applyFont="1" applyFill="1" applyBorder="1" applyAlignment="1">
      <alignment horizontal="right" vertical="center"/>
    </xf>
    <xf numFmtId="170" fontId="46" fillId="8" borderId="13" xfId="238" applyNumberFormat="1" applyFont="1" applyFill="1" applyBorder="1" applyAlignment="1">
      <alignment horizontal="right" vertical="center"/>
    </xf>
    <xf numFmtId="170" fontId="50" fillId="0" borderId="0" xfId="119" applyNumberFormat="1" applyFont="1" applyFill="1" applyAlignment="1">
      <alignment vertical="center"/>
    </xf>
    <xf numFmtId="187" fontId="46" fillId="0" borderId="0" xfId="120" applyNumberFormat="1" applyFont="1" applyAlignment="1">
      <alignment vertical="center"/>
    </xf>
    <xf numFmtId="182" fontId="45" fillId="0" borderId="12" xfId="238" applyNumberFormat="1" applyFont="1" applyFill="1" applyBorder="1" applyAlignment="1">
      <alignment horizontal="center" vertical="center"/>
    </xf>
    <xf numFmtId="170" fontId="45" fillId="0" borderId="12" xfId="238" applyNumberFormat="1" applyFont="1" applyFill="1" applyBorder="1" applyAlignment="1">
      <alignment horizontal="center" vertical="center"/>
    </xf>
    <xf numFmtId="0" fontId="52" fillId="0" borderId="0" xfId="119" applyFont="1" applyAlignment="1">
      <alignment horizontal="center" vertical="center"/>
    </xf>
    <xf numFmtId="182" fontId="45" fillId="0" borderId="12" xfId="238" applyNumberFormat="1" applyFont="1" applyFill="1" applyBorder="1" applyAlignment="1">
      <alignment horizontal="center" vertical="center"/>
    </xf>
    <xf numFmtId="170" fontId="45" fillId="0" borderId="12" xfId="238" applyNumberFormat="1" applyFont="1" applyFill="1" applyBorder="1" applyAlignment="1">
      <alignment horizontal="center" vertical="center"/>
    </xf>
    <xf numFmtId="170" fontId="51" fillId="0" borderId="12" xfId="119" applyNumberFormat="1" applyFont="1" applyBorder="1" applyAlignment="1">
      <alignment horizontal="center" vertical="center"/>
    </xf>
    <xf numFmtId="170" fontId="51" fillId="0" borderId="5" xfId="119" applyNumberFormat="1" applyFont="1" applyBorder="1" applyAlignment="1">
      <alignment horizontal="center" vertical="center"/>
    </xf>
    <xf numFmtId="170" fontId="51" fillId="0" borderId="0" xfId="119" applyNumberFormat="1" applyFont="1" applyAlignment="1">
      <alignment horizontal="center" vertical="center"/>
    </xf>
  </cellXfs>
  <cellStyles count="278">
    <cellStyle name="_Dream_Q1_Sit_1" xfId="1" xr:uid="{00000000-0005-0000-0000-000000000000}"/>
    <cellStyle name="_Lead TRAF 31.03.08 brief" xfId="2" xr:uid="{00000000-0005-0000-0000-000001000000}"/>
    <cellStyle name="_LEAD_TRAF_Q1'50 Update" xfId="3" xr:uid="{00000000-0005-0000-0000-000002000000}"/>
    <cellStyle name="êÊ_PLDT" xfId="32" xr:uid="{00000000-0005-0000-0000-000003000000}"/>
    <cellStyle name="ÊÝ [0.00]_PLDT" xfId="41" xr:uid="{00000000-0005-0000-0000-000004000000}"/>
    <cellStyle name="ÊÝ_PLDT" xfId="42" xr:uid="{00000000-0005-0000-0000-000005000000}"/>
    <cellStyle name="Ý¼ [0]_PLDT" xfId="108" xr:uid="{00000000-0005-0000-0000-000006000000}"/>
    <cellStyle name="Ý¼_PLDT" xfId="109" xr:uid="{00000000-0005-0000-0000-000007000000}"/>
    <cellStyle name="75" xfId="4" xr:uid="{00000000-0005-0000-0000-000008000000}"/>
    <cellStyle name="Body" xfId="5" xr:uid="{00000000-0005-0000-0000-000009000000}"/>
    <cellStyle name="Border" xfId="6" xr:uid="{00000000-0005-0000-0000-00000A000000}"/>
    <cellStyle name="Calc Currency (0)" xfId="7" xr:uid="{00000000-0005-0000-0000-00000B000000}"/>
    <cellStyle name="Calc Currency (2)" xfId="8" xr:uid="{00000000-0005-0000-0000-00000C000000}"/>
    <cellStyle name="Calc Percent (0)" xfId="9" xr:uid="{00000000-0005-0000-0000-00000D000000}"/>
    <cellStyle name="Calc Percent (1)" xfId="10" xr:uid="{00000000-0005-0000-0000-00000E000000}"/>
    <cellStyle name="Calc Percent (2)" xfId="11" xr:uid="{00000000-0005-0000-0000-00000F000000}"/>
    <cellStyle name="Calc Units (0)" xfId="12" xr:uid="{00000000-0005-0000-0000-000010000000}"/>
    <cellStyle name="Calc Units (1)" xfId="13" xr:uid="{00000000-0005-0000-0000-000011000000}"/>
    <cellStyle name="Calc Units (2)" xfId="14" xr:uid="{00000000-0005-0000-0000-000012000000}"/>
    <cellStyle name="Comma" xfId="277" builtinId="3"/>
    <cellStyle name="Comma [0] 2" xfId="143" xr:uid="{00000000-0005-0000-0000-000014000000}"/>
    <cellStyle name="Comma [0] 3" xfId="130" xr:uid="{00000000-0005-0000-0000-000015000000}"/>
    <cellStyle name="Comma [00]" xfId="15" xr:uid="{00000000-0005-0000-0000-000016000000}"/>
    <cellStyle name="Comma 10" xfId="151" xr:uid="{00000000-0005-0000-0000-000017000000}"/>
    <cellStyle name="Comma 10 2" xfId="238" xr:uid="{00000000-0005-0000-0000-000018000000}"/>
    <cellStyle name="Comma 10 2 2" xfId="251" xr:uid="{00000000-0005-0000-0000-000019000000}"/>
    <cellStyle name="Comma 10 2 2 2" xfId="273" xr:uid="{00000000-0005-0000-0000-00001A000000}"/>
    <cellStyle name="Comma 10 3" xfId="268" xr:uid="{00000000-0005-0000-0000-00001B000000}"/>
    <cellStyle name="Comma 11" xfId="149" xr:uid="{00000000-0005-0000-0000-00001C000000}"/>
    <cellStyle name="Comma 11 2" xfId="225" xr:uid="{00000000-0005-0000-0000-00001D000000}"/>
    <cellStyle name="Comma 11 3" xfId="263" xr:uid="{00000000-0005-0000-0000-00001E000000}"/>
    <cellStyle name="Comma 12" xfId="152" xr:uid="{00000000-0005-0000-0000-00001F000000}"/>
    <cellStyle name="Comma 13" xfId="157" xr:uid="{00000000-0005-0000-0000-000020000000}"/>
    <cellStyle name="Comma 13 2" xfId="243" xr:uid="{00000000-0005-0000-0000-000021000000}"/>
    <cellStyle name="Comma 14" xfId="161" xr:uid="{00000000-0005-0000-0000-000022000000}"/>
    <cellStyle name="Comma 15" xfId="160" xr:uid="{00000000-0005-0000-0000-000023000000}"/>
    <cellStyle name="Comma 16" xfId="153" xr:uid="{00000000-0005-0000-0000-000024000000}"/>
    <cellStyle name="Comma 17" xfId="155" xr:uid="{00000000-0005-0000-0000-000025000000}"/>
    <cellStyle name="Comma 18" xfId="162" xr:uid="{00000000-0005-0000-0000-000026000000}"/>
    <cellStyle name="Comma 19" xfId="132" xr:uid="{00000000-0005-0000-0000-000027000000}"/>
    <cellStyle name="Comma 2" xfId="16" xr:uid="{00000000-0005-0000-0000-000028000000}"/>
    <cellStyle name="Comma 2 2" xfId="146" xr:uid="{00000000-0005-0000-0000-000029000000}"/>
    <cellStyle name="Comma 2 2 2" xfId="258" xr:uid="{00000000-0005-0000-0000-00002A000000}"/>
    <cellStyle name="Comma 2 2 3" xfId="274" xr:uid="{00000000-0005-0000-0000-00002B000000}"/>
    <cellStyle name="Comma 2 3" xfId="139" xr:uid="{00000000-0005-0000-0000-00002C000000}"/>
    <cellStyle name="Comma 2 4" xfId="136" xr:uid="{00000000-0005-0000-0000-00002D000000}"/>
    <cellStyle name="Comma 2 4 2" xfId="272" xr:uid="{00000000-0005-0000-0000-00002E000000}"/>
    <cellStyle name="Comma 2 5" xfId="125" xr:uid="{00000000-0005-0000-0000-00002F000000}"/>
    <cellStyle name="Comma 2 5 2" xfId="144" xr:uid="{00000000-0005-0000-0000-000030000000}"/>
    <cellStyle name="Comma 2 6" xfId="242" xr:uid="{00000000-0005-0000-0000-000031000000}"/>
    <cellStyle name="Comma 2 7" xfId="214" xr:uid="{00000000-0005-0000-0000-000032000000}"/>
    <cellStyle name="Comma 2 8" xfId="275" xr:uid="{1E1E9D97-838F-4058-BC70-936B52BA037E}"/>
    <cellStyle name="Comma 20" xfId="150" xr:uid="{00000000-0005-0000-0000-000033000000}"/>
    <cellStyle name="Comma 20 2" xfId="237" xr:uid="{00000000-0005-0000-0000-000034000000}"/>
    <cellStyle name="Comma 20 2 2" xfId="267" xr:uid="{00000000-0005-0000-0000-000035000000}"/>
    <cellStyle name="Comma 20 3" xfId="220" xr:uid="{00000000-0005-0000-0000-000036000000}"/>
    <cellStyle name="Comma 20 4" xfId="265" xr:uid="{00000000-0005-0000-0000-000037000000}"/>
    <cellStyle name="Comma 21" xfId="164" xr:uid="{00000000-0005-0000-0000-000038000000}"/>
    <cellStyle name="Comma 22" xfId="167" xr:uid="{00000000-0005-0000-0000-000039000000}"/>
    <cellStyle name="Comma 23" xfId="170" xr:uid="{00000000-0005-0000-0000-00003A000000}"/>
    <cellStyle name="Comma 24" xfId="173" xr:uid="{00000000-0005-0000-0000-00003B000000}"/>
    <cellStyle name="Comma 25" xfId="176" xr:uid="{00000000-0005-0000-0000-00003C000000}"/>
    <cellStyle name="Comma 26" xfId="179" xr:uid="{00000000-0005-0000-0000-00003D000000}"/>
    <cellStyle name="Comma 27" xfId="182" xr:uid="{00000000-0005-0000-0000-00003E000000}"/>
    <cellStyle name="Comma 28" xfId="185" xr:uid="{00000000-0005-0000-0000-00003F000000}"/>
    <cellStyle name="Comma 29" xfId="188" xr:uid="{00000000-0005-0000-0000-000040000000}"/>
    <cellStyle name="Comma 3" xfId="17" xr:uid="{00000000-0005-0000-0000-000041000000}"/>
    <cellStyle name="Comma 3 2" xfId="124" xr:uid="{00000000-0005-0000-0000-000042000000}"/>
    <cellStyle name="Comma 3 2 2" xfId="145" xr:uid="{00000000-0005-0000-0000-000043000000}"/>
    <cellStyle name="Comma 3 2 3" xfId="247" xr:uid="{00000000-0005-0000-0000-000044000000}"/>
    <cellStyle name="Comma 3 2 4" xfId="269" xr:uid="{00000000-0005-0000-0000-000045000000}"/>
    <cellStyle name="Comma 3 3" xfId="141" xr:uid="{00000000-0005-0000-0000-000046000000}"/>
    <cellStyle name="Comma 3 4" xfId="233" xr:uid="{00000000-0005-0000-0000-000047000000}"/>
    <cellStyle name="Comma 3 5" xfId="264" xr:uid="{00000000-0005-0000-0000-000048000000}"/>
    <cellStyle name="Comma 30" xfId="191" xr:uid="{00000000-0005-0000-0000-000049000000}"/>
    <cellStyle name="Comma 31" xfId="194" xr:uid="{00000000-0005-0000-0000-00004A000000}"/>
    <cellStyle name="Comma 32" xfId="197" xr:uid="{00000000-0005-0000-0000-00004B000000}"/>
    <cellStyle name="Comma 33" xfId="200" xr:uid="{00000000-0005-0000-0000-00004C000000}"/>
    <cellStyle name="Comma 34" xfId="250" xr:uid="{00000000-0005-0000-0000-00004D000000}"/>
    <cellStyle name="Comma 35" xfId="261" xr:uid="{00000000-0005-0000-0000-00004E000000}"/>
    <cellStyle name="Comma 4" xfId="18" xr:uid="{00000000-0005-0000-0000-00004F000000}"/>
    <cellStyle name="Comma 4 2" xfId="236" xr:uid="{00000000-0005-0000-0000-000050000000}"/>
    <cellStyle name="Comma 4 3" xfId="266" xr:uid="{00000000-0005-0000-0000-000051000000}"/>
    <cellStyle name="Comma 5" xfId="19" xr:uid="{00000000-0005-0000-0000-000052000000}"/>
    <cellStyle name="Comma 5 2" xfId="20" xr:uid="{00000000-0005-0000-0000-000053000000}"/>
    <cellStyle name="Comma 5 3" xfId="240" xr:uid="{00000000-0005-0000-0000-000054000000}"/>
    <cellStyle name="Comma 6" xfId="21" xr:uid="{00000000-0005-0000-0000-000055000000}"/>
    <cellStyle name="Comma 6 2" xfId="254" xr:uid="{00000000-0005-0000-0000-000056000000}"/>
    <cellStyle name="Comma 7" xfId="129" xr:uid="{00000000-0005-0000-0000-000057000000}"/>
    <cellStyle name="Comma 8" xfId="135" xr:uid="{00000000-0005-0000-0000-000058000000}"/>
    <cellStyle name="Comma 9" xfId="154" xr:uid="{00000000-0005-0000-0000-000059000000}"/>
    <cellStyle name="comma zerodec" xfId="22" xr:uid="{00000000-0005-0000-0000-00005A000000}"/>
    <cellStyle name="Copied" xfId="23" xr:uid="{00000000-0005-0000-0000-00005B000000}"/>
    <cellStyle name="Currency (0.00)" xfId="24" xr:uid="{00000000-0005-0000-0000-00005C000000}"/>
    <cellStyle name="Currency [00]" xfId="25" xr:uid="{00000000-0005-0000-0000-00005D000000}"/>
    <cellStyle name="Currency 2" xfId="231" xr:uid="{00000000-0005-0000-0000-00005E000000}"/>
    <cellStyle name="Currency 3" xfId="259" xr:uid="{00000000-0005-0000-0000-00005F000000}"/>
    <cellStyle name="Currency 4" xfId="262" xr:uid="{00000000-0005-0000-0000-000060000000}"/>
    <cellStyle name="Currency1" xfId="26" xr:uid="{00000000-0005-0000-0000-000061000000}"/>
    <cellStyle name="Date Short" xfId="27" xr:uid="{00000000-0005-0000-0000-000062000000}"/>
    <cellStyle name="DELTA" xfId="28" xr:uid="{00000000-0005-0000-0000-000063000000}"/>
    <cellStyle name="Dezimal [0]_Compiling Utility Macros" xfId="29" xr:uid="{00000000-0005-0000-0000-000064000000}"/>
    <cellStyle name="Dezimal_Compiling Utility Macros" xfId="30" xr:uid="{00000000-0005-0000-0000-000065000000}"/>
    <cellStyle name="Dollar (zero dec)" xfId="31" xr:uid="{00000000-0005-0000-0000-000066000000}"/>
    <cellStyle name="Enter Currency (0)" xfId="33" xr:uid="{00000000-0005-0000-0000-000067000000}"/>
    <cellStyle name="Enter Currency (2)" xfId="34" xr:uid="{00000000-0005-0000-0000-000068000000}"/>
    <cellStyle name="Enter Units (0)" xfId="35" xr:uid="{00000000-0005-0000-0000-000069000000}"/>
    <cellStyle name="Enter Units (1)" xfId="36" xr:uid="{00000000-0005-0000-0000-00006A000000}"/>
    <cellStyle name="Enter Units (2)" xfId="37" xr:uid="{00000000-0005-0000-0000-00006B000000}"/>
    <cellStyle name="Entered" xfId="38" xr:uid="{00000000-0005-0000-0000-00006C000000}"/>
    <cellStyle name="Entry" xfId="39" xr:uid="{00000000-0005-0000-0000-00006D000000}"/>
    <cellStyle name="Euro" xfId="40" xr:uid="{00000000-0005-0000-0000-00006E000000}"/>
    <cellStyle name="Grey" xfId="43" xr:uid="{00000000-0005-0000-0000-00006F000000}"/>
    <cellStyle name="Header1" xfId="44" xr:uid="{00000000-0005-0000-0000-000070000000}"/>
    <cellStyle name="Header2" xfId="45" xr:uid="{00000000-0005-0000-0000-000071000000}"/>
    <cellStyle name="Input [yellow]" xfId="46" xr:uid="{00000000-0005-0000-0000-000072000000}"/>
    <cellStyle name="lines" xfId="47" xr:uid="{00000000-0005-0000-0000-000073000000}"/>
    <cellStyle name="Link Currency (0)" xfId="48" xr:uid="{00000000-0005-0000-0000-000074000000}"/>
    <cellStyle name="Link Currency (2)" xfId="49" xr:uid="{00000000-0005-0000-0000-000075000000}"/>
    <cellStyle name="Link Units (0)" xfId="50" xr:uid="{00000000-0005-0000-0000-000076000000}"/>
    <cellStyle name="Link Units (1)" xfId="51" xr:uid="{00000000-0005-0000-0000-000077000000}"/>
    <cellStyle name="Link Units (2)" xfId="52" xr:uid="{00000000-0005-0000-0000-000078000000}"/>
    <cellStyle name="Miglia - Stile1" xfId="53" xr:uid="{00000000-0005-0000-0000-000079000000}"/>
    <cellStyle name="Miglia - Stile2" xfId="54" xr:uid="{00000000-0005-0000-0000-00007A000000}"/>
    <cellStyle name="Miglia - Stile3" xfId="55" xr:uid="{00000000-0005-0000-0000-00007B000000}"/>
    <cellStyle name="Miglia - Stile4" xfId="56" xr:uid="{00000000-0005-0000-0000-00007C000000}"/>
    <cellStyle name="Miglia - Stile5" xfId="57" xr:uid="{00000000-0005-0000-0000-00007D000000}"/>
    <cellStyle name="Milliers [0]_AR1194" xfId="58" xr:uid="{00000000-0005-0000-0000-00007E000000}"/>
    <cellStyle name="Milliers_AR1194" xfId="59" xr:uid="{00000000-0005-0000-0000-00007F000000}"/>
    <cellStyle name="Monétaire [0]_AR1194" xfId="60" xr:uid="{00000000-0005-0000-0000-000080000000}"/>
    <cellStyle name="Monétaire_AR1194" xfId="61" xr:uid="{00000000-0005-0000-0000-000081000000}"/>
    <cellStyle name="no dec" xfId="62" xr:uid="{00000000-0005-0000-0000-000082000000}"/>
    <cellStyle name="Normal" xfId="0" builtinId="0"/>
    <cellStyle name="Normal - Stile6" xfId="63" xr:uid="{00000000-0005-0000-0000-000084000000}"/>
    <cellStyle name="Normal - Stile7" xfId="64" xr:uid="{00000000-0005-0000-0000-000085000000}"/>
    <cellStyle name="Normal - Stile8" xfId="65" xr:uid="{00000000-0005-0000-0000-000086000000}"/>
    <cellStyle name="Normal - Style1" xfId="66" xr:uid="{00000000-0005-0000-0000-000087000000}"/>
    <cellStyle name="Normal 10" xfId="142" xr:uid="{00000000-0005-0000-0000-000088000000}"/>
    <cellStyle name="Normal 11" xfId="165" xr:uid="{00000000-0005-0000-0000-000089000000}"/>
    <cellStyle name="Normal 11 10" xfId="241" xr:uid="{00000000-0005-0000-0000-00008A000000}"/>
    <cellStyle name="Normal 12" xfId="168" xr:uid="{00000000-0005-0000-0000-00008B000000}"/>
    <cellStyle name="Normal 12 14 2" xfId="249" xr:uid="{00000000-0005-0000-0000-00008C000000}"/>
    <cellStyle name="Normal 12 14 2 2" xfId="271" xr:uid="{00000000-0005-0000-0000-00008D000000}"/>
    <cellStyle name="Normal 13" xfId="171" xr:uid="{00000000-0005-0000-0000-00008E000000}"/>
    <cellStyle name="Normal 14" xfId="174" xr:uid="{00000000-0005-0000-0000-00008F000000}"/>
    <cellStyle name="Normal 14 2" xfId="217" xr:uid="{00000000-0005-0000-0000-000090000000}"/>
    <cellStyle name="Normal 141" xfId="134" xr:uid="{00000000-0005-0000-0000-000091000000}"/>
    <cellStyle name="Normal 15" xfId="177" xr:uid="{00000000-0005-0000-0000-000092000000}"/>
    <cellStyle name="Normal 16" xfId="180" xr:uid="{00000000-0005-0000-0000-000093000000}"/>
    <cellStyle name="Normal 17" xfId="183" xr:uid="{00000000-0005-0000-0000-000094000000}"/>
    <cellStyle name="Normal 18" xfId="186" xr:uid="{00000000-0005-0000-0000-000095000000}"/>
    <cellStyle name="Normal 19" xfId="189" xr:uid="{00000000-0005-0000-0000-000096000000}"/>
    <cellStyle name="Normal 2" xfId="67" xr:uid="{00000000-0005-0000-0000-000097000000}"/>
    <cellStyle name="Normal 2 2" xfId="140" xr:uid="{00000000-0005-0000-0000-000098000000}"/>
    <cellStyle name="Normal 2 3" xfId="138" xr:uid="{00000000-0005-0000-0000-000099000000}"/>
    <cellStyle name="Normal 2 4" xfId="158" xr:uid="{00000000-0005-0000-0000-00009A000000}"/>
    <cellStyle name="Normal 20" xfId="192" xr:uid="{00000000-0005-0000-0000-00009B000000}"/>
    <cellStyle name="Normal 21" xfId="195" xr:uid="{00000000-0005-0000-0000-00009C000000}"/>
    <cellStyle name="Normal 22" xfId="198" xr:uid="{00000000-0005-0000-0000-00009D000000}"/>
    <cellStyle name="Normal 23" xfId="201" xr:uid="{00000000-0005-0000-0000-00009E000000}"/>
    <cellStyle name="Normal 24" xfId="204" xr:uid="{00000000-0005-0000-0000-00009F000000}"/>
    <cellStyle name="Normal 25" xfId="207" xr:uid="{00000000-0005-0000-0000-0000A0000000}"/>
    <cellStyle name="Normal 26" xfId="210" xr:uid="{00000000-0005-0000-0000-0000A1000000}"/>
    <cellStyle name="Normal 27" xfId="212" xr:uid="{00000000-0005-0000-0000-0000A2000000}"/>
    <cellStyle name="Normal 28" xfId="215" xr:uid="{00000000-0005-0000-0000-0000A3000000}"/>
    <cellStyle name="Normal 29" xfId="218" xr:uid="{00000000-0005-0000-0000-0000A4000000}"/>
    <cellStyle name="Normal 3" xfId="68" xr:uid="{00000000-0005-0000-0000-0000A5000000}"/>
    <cellStyle name="Normal 3 2" xfId="244" xr:uid="{00000000-0005-0000-0000-0000A6000000}"/>
    <cellStyle name="Normal 3 2 2" xfId="252" xr:uid="{00000000-0005-0000-0000-0000A7000000}"/>
    <cellStyle name="Normal 3 3" xfId="156" xr:uid="{00000000-0005-0000-0000-0000A8000000}"/>
    <cellStyle name="Normal 3 5" xfId="127" xr:uid="{00000000-0005-0000-0000-0000A9000000}"/>
    <cellStyle name="Normal 3_CF MNR Q1 10" xfId="69" xr:uid="{00000000-0005-0000-0000-0000AA000000}"/>
    <cellStyle name="Normal 3_CF MNR Q1 10 2" xfId="276" xr:uid="{67C20222-C753-45C4-A9C4-2BF7132687B3}"/>
    <cellStyle name="Normal 30" xfId="221" xr:uid="{00000000-0005-0000-0000-0000AB000000}"/>
    <cellStyle name="Normal 31" xfId="223" xr:uid="{00000000-0005-0000-0000-0000AC000000}"/>
    <cellStyle name="Normal 32" xfId="226" xr:uid="{00000000-0005-0000-0000-0000AD000000}"/>
    <cellStyle name="Normal 33" xfId="229" xr:uid="{00000000-0005-0000-0000-0000AE000000}"/>
    <cellStyle name="Normal 34" xfId="232" xr:uid="{00000000-0005-0000-0000-0000AF000000}"/>
    <cellStyle name="Normal 35" xfId="235" xr:uid="{00000000-0005-0000-0000-0000B0000000}"/>
    <cellStyle name="Normal 36" xfId="255" xr:uid="{00000000-0005-0000-0000-0000B1000000}"/>
    <cellStyle name="Normal 37" xfId="260" xr:uid="{00000000-0005-0000-0000-0000B2000000}"/>
    <cellStyle name="Normal 4" xfId="119" xr:uid="{00000000-0005-0000-0000-0000B3000000}"/>
    <cellStyle name="Normal 4 2" xfId="228" xr:uid="{00000000-0005-0000-0000-0000B4000000}"/>
    <cellStyle name="Normal 4 2 2" xfId="126" xr:uid="{00000000-0005-0000-0000-0000B5000000}"/>
    <cellStyle name="Normal 4 3" xfId="256" xr:uid="{00000000-0005-0000-0000-0000B6000000}"/>
    <cellStyle name="Normal 5" xfId="123" xr:uid="{00000000-0005-0000-0000-0000B7000000}"/>
    <cellStyle name="Normal 5 2" xfId="239" xr:uid="{00000000-0005-0000-0000-0000B8000000}"/>
    <cellStyle name="Normal 6" xfId="70" xr:uid="{00000000-0005-0000-0000-0000B9000000}"/>
    <cellStyle name="Normal 6 2" xfId="120" xr:uid="{00000000-0005-0000-0000-0000BA000000}"/>
    <cellStyle name="Normal 6 2 2" xfId="257" xr:uid="{00000000-0005-0000-0000-0000BB000000}"/>
    <cellStyle name="Normal 6 3" xfId="253" xr:uid="{00000000-0005-0000-0000-0000BC000000}"/>
    <cellStyle name="Normal 7" xfId="122" xr:uid="{00000000-0005-0000-0000-0000BD000000}"/>
    <cellStyle name="Normal 7 2 2" xfId="133" xr:uid="{00000000-0005-0000-0000-0000BE000000}"/>
    <cellStyle name="Normal 78" xfId="137" xr:uid="{00000000-0005-0000-0000-0000BF000000}"/>
    <cellStyle name="Normal 78 2" xfId="147" xr:uid="{00000000-0005-0000-0000-0000C0000000}"/>
    <cellStyle name="Normal 8" xfId="128" xr:uid="{00000000-0005-0000-0000-0000C1000000}"/>
    <cellStyle name="Normal 9" xfId="121" xr:uid="{00000000-0005-0000-0000-0000C2000000}"/>
    <cellStyle name="Output Amounts" xfId="71" xr:uid="{00000000-0005-0000-0000-0000C3000000}"/>
    <cellStyle name="Output Line Items" xfId="72" xr:uid="{00000000-0005-0000-0000-0000C4000000}"/>
    <cellStyle name="Percent [0]" xfId="73" xr:uid="{00000000-0005-0000-0000-0000C5000000}"/>
    <cellStyle name="Percent [00]" xfId="74" xr:uid="{00000000-0005-0000-0000-0000C6000000}"/>
    <cellStyle name="Percent [2]" xfId="75" xr:uid="{00000000-0005-0000-0000-0000C7000000}"/>
    <cellStyle name="Percent 10" xfId="172" xr:uid="{00000000-0005-0000-0000-0000C8000000}"/>
    <cellStyle name="Percent 11" xfId="175" xr:uid="{00000000-0005-0000-0000-0000C9000000}"/>
    <cellStyle name="Percent 12" xfId="178" xr:uid="{00000000-0005-0000-0000-0000CA000000}"/>
    <cellStyle name="Percent 13" xfId="181" xr:uid="{00000000-0005-0000-0000-0000CB000000}"/>
    <cellStyle name="Percent 14" xfId="184" xr:uid="{00000000-0005-0000-0000-0000CC000000}"/>
    <cellStyle name="Percent 15" xfId="187" xr:uid="{00000000-0005-0000-0000-0000CD000000}"/>
    <cellStyle name="Percent 16" xfId="190" xr:uid="{00000000-0005-0000-0000-0000CE000000}"/>
    <cellStyle name="Percent 17" xfId="193" xr:uid="{00000000-0005-0000-0000-0000CF000000}"/>
    <cellStyle name="Percent 18" xfId="196" xr:uid="{00000000-0005-0000-0000-0000D0000000}"/>
    <cellStyle name="Percent 19" xfId="199" xr:uid="{00000000-0005-0000-0000-0000D1000000}"/>
    <cellStyle name="Percent 2" xfId="76" xr:uid="{00000000-0005-0000-0000-0000D2000000}"/>
    <cellStyle name="Percent 20" xfId="202" xr:uid="{00000000-0005-0000-0000-0000D3000000}"/>
    <cellStyle name="Percent 21" xfId="205" xr:uid="{00000000-0005-0000-0000-0000D4000000}"/>
    <cellStyle name="Percent 22" xfId="208" xr:uid="{00000000-0005-0000-0000-0000D5000000}"/>
    <cellStyle name="Percent 23" xfId="211" xr:uid="{00000000-0005-0000-0000-0000D6000000}"/>
    <cellStyle name="Percent 24" xfId="213" xr:uid="{00000000-0005-0000-0000-0000D7000000}"/>
    <cellStyle name="Percent 25" xfId="216" xr:uid="{00000000-0005-0000-0000-0000D8000000}"/>
    <cellStyle name="Percent 26" xfId="219" xr:uid="{00000000-0005-0000-0000-0000D9000000}"/>
    <cellStyle name="Percent 27" xfId="222" xr:uid="{00000000-0005-0000-0000-0000DA000000}"/>
    <cellStyle name="Percent 28" xfId="224" xr:uid="{00000000-0005-0000-0000-0000DB000000}"/>
    <cellStyle name="Percent 29" xfId="227" xr:uid="{00000000-0005-0000-0000-0000DC000000}"/>
    <cellStyle name="Percent 3" xfId="77" xr:uid="{00000000-0005-0000-0000-0000DD000000}"/>
    <cellStyle name="Percent 3 3" xfId="248" xr:uid="{00000000-0005-0000-0000-0000DE000000}"/>
    <cellStyle name="Percent 3 3 2" xfId="270" xr:uid="{00000000-0005-0000-0000-0000DF000000}"/>
    <cellStyle name="Percent 4" xfId="131" xr:uid="{00000000-0005-0000-0000-0000E0000000}"/>
    <cellStyle name="Percent 5" xfId="148" xr:uid="{00000000-0005-0000-0000-0000E1000000}"/>
    <cellStyle name="Percent 6" xfId="159" xr:uid="{00000000-0005-0000-0000-0000E2000000}"/>
    <cellStyle name="Percent 7" xfId="163" xr:uid="{00000000-0005-0000-0000-0000E3000000}"/>
    <cellStyle name="Percent 8" xfId="166" xr:uid="{00000000-0005-0000-0000-0000E4000000}"/>
    <cellStyle name="Percent 9" xfId="169" xr:uid="{00000000-0005-0000-0000-0000E5000000}"/>
    <cellStyle name="PERCENTAGE" xfId="78" xr:uid="{00000000-0005-0000-0000-0000E6000000}"/>
    <cellStyle name="PrePop Currency (0)" xfId="79" xr:uid="{00000000-0005-0000-0000-0000E7000000}"/>
    <cellStyle name="PrePop Currency (2)" xfId="80" xr:uid="{00000000-0005-0000-0000-0000E8000000}"/>
    <cellStyle name="PrePop Units (0)" xfId="81" xr:uid="{00000000-0005-0000-0000-0000E9000000}"/>
    <cellStyle name="PrePop Units (1)" xfId="82" xr:uid="{00000000-0005-0000-0000-0000EA000000}"/>
    <cellStyle name="PrePop Units (2)" xfId="83" xr:uid="{00000000-0005-0000-0000-0000EB000000}"/>
    <cellStyle name="price" xfId="84" xr:uid="{00000000-0005-0000-0000-0000EC000000}"/>
    <cellStyle name="PSChar" xfId="85" xr:uid="{00000000-0005-0000-0000-0000ED000000}"/>
    <cellStyle name="PSDate" xfId="86" xr:uid="{00000000-0005-0000-0000-0000EE000000}"/>
    <cellStyle name="PSDec" xfId="87" xr:uid="{00000000-0005-0000-0000-0000EF000000}"/>
    <cellStyle name="PSHeading" xfId="88" xr:uid="{00000000-0005-0000-0000-0000F0000000}"/>
    <cellStyle name="PSInt" xfId="89" xr:uid="{00000000-0005-0000-0000-0000F1000000}"/>
    <cellStyle name="PSSpacer" xfId="90" xr:uid="{00000000-0005-0000-0000-0000F2000000}"/>
    <cellStyle name="pwstyle" xfId="91" xr:uid="{00000000-0005-0000-0000-0000F3000000}"/>
    <cellStyle name="Quantity" xfId="92" xr:uid="{00000000-0005-0000-0000-0000F4000000}"/>
    <cellStyle name="RevList" xfId="93" xr:uid="{00000000-0005-0000-0000-0000F5000000}"/>
    <cellStyle name="rob" xfId="94" xr:uid="{00000000-0005-0000-0000-0000F6000000}"/>
    <cellStyle name="sbt2" xfId="95" xr:uid="{00000000-0005-0000-0000-0000F7000000}"/>
    <cellStyle name="Standard_Anpassen der Amortisation" xfId="96" xr:uid="{00000000-0005-0000-0000-0000F8000000}"/>
    <cellStyle name="Style 1" xfId="97" xr:uid="{00000000-0005-0000-0000-0000F9000000}"/>
    <cellStyle name="Style 2" xfId="98" xr:uid="{00000000-0005-0000-0000-0000FA000000}"/>
    <cellStyle name="subt1" xfId="99" xr:uid="{00000000-0005-0000-0000-0000FB000000}"/>
    <cellStyle name="Subtotal" xfId="100" xr:uid="{00000000-0005-0000-0000-0000FC000000}"/>
    <cellStyle name="Text Indent A" xfId="101" xr:uid="{00000000-0005-0000-0000-0000FD000000}"/>
    <cellStyle name="Text Indent B" xfId="102" xr:uid="{00000000-0005-0000-0000-0000FE000000}"/>
    <cellStyle name="Text Indent C" xfId="103" xr:uid="{00000000-0005-0000-0000-0000FF000000}"/>
    <cellStyle name="Timing Schedule" xfId="104" xr:uid="{00000000-0005-0000-0000-000000010000}"/>
    <cellStyle name="v" xfId="105" xr:uid="{00000000-0005-0000-0000-000001010000}"/>
    <cellStyle name="Währung [0]_Compiling Utility Macros" xfId="106" xr:uid="{00000000-0005-0000-0000-000002010000}"/>
    <cellStyle name="Währung_Compiling Utility Macros" xfId="107" xr:uid="{00000000-0005-0000-0000-000003010000}"/>
    <cellStyle name="เครื่องหมายจุลภาค [0]_Book2" xfId="230" xr:uid="{00000000-0005-0000-0000-000004010000}"/>
    <cellStyle name="เครื่องหมายจุลภาค_Book2" xfId="209" xr:uid="{00000000-0005-0000-0000-000005010000}"/>
    <cellStyle name="เครื่องหมายสกุลเงิน [0]_Book2" xfId="234" xr:uid="{00000000-0005-0000-0000-000006010000}"/>
    <cellStyle name="เครื่องหมายสกุลเงิน_Book2" xfId="206" xr:uid="{00000000-0005-0000-0000-000007010000}"/>
    <cellStyle name="เชื่อมโยงหลายมิติ" xfId="110" xr:uid="{00000000-0005-0000-0000-000008010000}"/>
    <cellStyle name="ตามการเชื่อมโยงหลายมิติ" xfId="111" xr:uid="{00000000-0005-0000-0000-000009010000}"/>
    <cellStyle name="น้บะภฒ_95" xfId="112" xr:uid="{00000000-0005-0000-0000-00000A010000}"/>
    <cellStyle name="ปกติ 2" xfId="245" xr:uid="{00000000-0005-0000-0000-00000B010000}"/>
    <cellStyle name="ปกติ 2 2" xfId="246" xr:uid="{00000000-0005-0000-0000-00000C010000}"/>
    <cellStyle name="ปกติ_Book2" xfId="203" xr:uid="{00000000-0005-0000-0000-00000D010000}"/>
    <cellStyle name="ฤธถ [0]_95" xfId="113" xr:uid="{00000000-0005-0000-0000-00000E010000}"/>
    <cellStyle name="ฤธถ_95" xfId="114" xr:uid="{00000000-0005-0000-0000-00000F010000}"/>
    <cellStyle name="ล๋ศญ [0]_95" xfId="115" xr:uid="{00000000-0005-0000-0000-000010010000}"/>
    <cellStyle name="ล๋ศญ_95" xfId="116" xr:uid="{00000000-0005-0000-0000-000011010000}"/>
    <cellStyle name="วฅมุ_4ฟ๙ฝวภ๛" xfId="117" xr:uid="{00000000-0005-0000-0000-000012010000}"/>
    <cellStyle name="常规_Sheet1" xfId="118" xr:uid="{00000000-0005-0000-0000-000013010000}"/>
  </cellStyles>
  <dxfs count="0"/>
  <tableStyles count="0" defaultTableStyle="TableStyleMedium9" defaultPivotStyle="PivotStyleLight16"/>
  <colors>
    <mruColors>
      <color rgb="FFFAFAFA"/>
      <color rgb="FF66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smonnut\My%20Documents\DDBA%20Q2\EOC-AWP%2030-06-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RSM_Punnarai\Traffic\Dream%20Media\Audit%20paper\Q3_07\Done\WP_Meesit\Documents%20and%20Settings\smonnut\My%20Documents\DDBA%20Q2\EOC-AWP%2030-06-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!Audit%20Department\AUDIT\Clients\MEDP%20(Medpro%20International%20(T\Audit%20Paper\Working%20paper\year%202005\ayresm\YEAR%20END%202001\HUNGARY\2001\CGHINV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Documents%20and%20Settings\pongsatorn\Desktop\EOC\prior\Dec%2005\AR%20NEW%202005%20DECEMBE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MFS\98\E\EFAC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MICR\AWP_311204_EDCO_3101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  <sheetName val="B-105"/>
      <sheetName val="A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 Control-Local"/>
      <sheetName val="Limit Control-Export"/>
      <sheetName val="AGING LOCAL"/>
      <sheetName val="AGING EXPORT"/>
      <sheetName val="BAD LIST LOCAL"/>
      <sheetName val="BAD LIST EXPORT"/>
      <sheetName val="Gain &amp; On AR"/>
      <sheetName val="Gain &amp; On AR BA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Ma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ment"/>
      <sheetName val="Trial balance"/>
      <sheetName val="Bls-Sie"/>
      <sheetName val="Journal"/>
      <sheetName val="Payment"/>
      <sheetName val="Receipt"/>
      <sheetName val="Detail"/>
      <sheetName val="A"/>
      <sheetName val="Non-Statistical Sampling Master"/>
      <sheetName val="Global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  <sheetName val="16 TaxPenalties"/>
      <sheetName val="PwC Tax Cal_DRAF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85256-D17E-4A86-B3A7-FA066AD4D219}">
  <sheetPr>
    <tabColor rgb="FF00B050"/>
  </sheetPr>
  <dimension ref="A1:S135"/>
  <sheetViews>
    <sheetView showZeros="0" topLeftCell="A43" zoomScale="90" zoomScaleNormal="90" zoomScaleSheetLayoutView="110" workbookViewId="0">
      <selection activeCell="P1" sqref="P1"/>
    </sheetView>
  </sheetViews>
  <sheetFormatPr defaultRowHeight="21" customHeight="1"/>
  <cols>
    <col min="1" max="5" width="1.42578125" style="185" customWidth="1"/>
    <col min="6" max="6" width="1.85546875" style="185" customWidth="1"/>
    <col min="7" max="7" width="20.7109375" style="185" customWidth="1"/>
    <col min="8" max="8" width="7.85546875" style="50" customWidth="1"/>
    <col min="9" max="9" width="0.85546875" style="50" customWidth="1"/>
    <col min="10" max="10" width="15.42578125" style="43" bestFit="1" customWidth="1"/>
    <col min="11" max="11" width="0.85546875" style="44" customWidth="1"/>
    <col min="12" max="12" width="13.140625" style="43" customWidth="1"/>
    <col min="13" max="13" width="0.85546875" style="44" customWidth="1"/>
    <col min="14" max="14" width="15.42578125" style="45" bestFit="1" customWidth="1"/>
    <col min="15" max="15" width="0.85546875" style="46" customWidth="1"/>
    <col min="16" max="16" width="13.140625" style="45" customWidth="1"/>
    <col min="17" max="17" width="9.140625" style="185"/>
    <col min="18" max="18" width="11.140625" style="185" bestFit="1" customWidth="1"/>
    <col min="19" max="208" width="9.140625" style="185"/>
    <col min="209" max="211" width="2.140625" style="185" customWidth="1"/>
    <col min="212" max="212" width="7.42578125" style="185" customWidth="1"/>
    <col min="213" max="213" width="2.140625" style="185" customWidth="1"/>
    <col min="214" max="214" width="2.42578125" style="185" customWidth="1"/>
    <col min="215" max="215" width="28.85546875" style="185" customWidth="1"/>
    <col min="216" max="216" width="8.140625" style="185" bestFit="1" customWidth="1"/>
    <col min="217" max="217" width="1.7109375" style="185" customWidth="1"/>
    <col min="218" max="218" width="14.7109375" style="185" customWidth="1"/>
    <col min="219" max="219" width="1.7109375" style="185" customWidth="1"/>
    <col min="220" max="220" width="14.7109375" style="185" customWidth="1"/>
    <col min="221" max="221" width="9.140625" style="185"/>
    <col min="222" max="222" width="9.85546875" style="185" bestFit="1" customWidth="1"/>
    <col min="223" max="224" width="10.5703125" style="185" customWidth="1"/>
    <col min="225" max="464" width="9.140625" style="185"/>
    <col min="465" max="467" width="2.140625" style="185" customWidth="1"/>
    <col min="468" max="468" width="7.42578125" style="185" customWidth="1"/>
    <col min="469" max="469" width="2.140625" style="185" customWidth="1"/>
    <col min="470" max="470" width="2.42578125" style="185" customWidth="1"/>
    <col min="471" max="471" width="28.85546875" style="185" customWidth="1"/>
    <col min="472" max="472" width="8.140625" style="185" bestFit="1" customWidth="1"/>
    <col min="473" max="473" width="1.7109375" style="185" customWidth="1"/>
    <col min="474" max="474" width="14.7109375" style="185" customWidth="1"/>
    <col min="475" max="475" width="1.7109375" style="185" customWidth="1"/>
    <col min="476" max="476" width="14.7109375" style="185" customWidth="1"/>
    <col min="477" max="477" width="9.140625" style="185"/>
    <col min="478" max="478" width="9.85546875" style="185" bestFit="1" customWidth="1"/>
    <col min="479" max="480" width="10.5703125" style="185" customWidth="1"/>
    <col min="481" max="720" width="9.140625" style="185"/>
    <col min="721" max="723" width="2.140625" style="185" customWidth="1"/>
    <col min="724" max="724" width="7.42578125" style="185" customWidth="1"/>
    <col min="725" max="725" width="2.140625" style="185" customWidth="1"/>
    <col min="726" max="726" width="2.42578125" style="185" customWidth="1"/>
    <col min="727" max="727" width="28.85546875" style="185" customWidth="1"/>
    <col min="728" max="728" width="8.140625" style="185" bestFit="1" customWidth="1"/>
    <col min="729" max="729" width="1.7109375" style="185" customWidth="1"/>
    <col min="730" max="730" width="14.7109375" style="185" customWidth="1"/>
    <col min="731" max="731" width="1.7109375" style="185" customWidth="1"/>
    <col min="732" max="732" width="14.7109375" style="185" customWidth="1"/>
    <col min="733" max="733" width="9.140625" style="185"/>
    <col min="734" max="734" width="9.85546875" style="185" bestFit="1" customWidth="1"/>
    <col min="735" max="736" width="10.5703125" style="185" customWidth="1"/>
    <col min="737" max="976" width="9.140625" style="185"/>
    <col min="977" max="979" width="2.140625" style="185" customWidth="1"/>
    <col min="980" max="980" width="7.42578125" style="185" customWidth="1"/>
    <col min="981" max="981" width="2.140625" style="185" customWidth="1"/>
    <col min="982" max="982" width="2.42578125" style="185" customWidth="1"/>
    <col min="983" max="983" width="28.85546875" style="185" customWidth="1"/>
    <col min="984" max="984" width="8.140625" style="185" bestFit="1" customWidth="1"/>
    <col min="985" max="985" width="1.7109375" style="185" customWidth="1"/>
    <col min="986" max="986" width="14.7109375" style="185" customWidth="1"/>
    <col min="987" max="987" width="1.7109375" style="185" customWidth="1"/>
    <col min="988" max="988" width="14.7109375" style="185" customWidth="1"/>
    <col min="989" max="989" width="9.140625" style="185"/>
    <col min="990" max="990" width="9.85546875" style="185" bestFit="1" customWidth="1"/>
    <col min="991" max="992" width="10.5703125" style="185" customWidth="1"/>
    <col min="993" max="1232" width="9.140625" style="185"/>
    <col min="1233" max="1235" width="2.140625" style="185" customWidth="1"/>
    <col min="1236" max="1236" width="7.42578125" style="185" customWidth="1"/>
    <col min="1237" max="1237" width="2.140625" style="185" customWidth="1"/>
    <col min="1238" max="1238" width="2.42578125" style="185" customWidth="1"/>
    <col min="1239" max="1239" width="28.85546875" style="185" customWidth="1"/>
    <col min="1240" max="1240" width="8.140625" style="185" bestFit="1" customWidth="1"/>
    <col min="1241" max="1241" width="1.7109375" style="185" customWidth="1"/>
    <col min="1242" max="1242" width="14.7109375" style="185" customWidth="1"/>
    <col min="1243" max="1243" width="1.7109375" style="185" customWidth="1"/>
    <col min="1244" max="1244" width="14.7109375" style="185" customWidth="1"/>
    <col min="1245" max="1245" width="9.140625" style="185"/>
    <col min="1246" max="1246" width="9.85546875" style="185" bestFit="1" customWidth="1"/>
    <col min="1247" max="1248" width="10.5703125" style="185" customWidth="1"/>
    <col min="1249" max="1488" width="9.140625" style="185"/>
    <col min="1489" max="1491" width="2.140625" style="185" customWidth="1"/>
    <col min="1492" max="1492" width="7.42578125" style="185" customWidth="1"/>
    <col min="1493" max="1493" width="2.140625" style="185" customWidth="1"/>
    <col min="1494" max="1494" width="2.42578125" style="185" customWidth="1"/>
    <col min="1495" max="1495" width="28.85546875" style="185" customWidth="1"/>
    <col min="1496" max="1496" width="8.140625" style="185" bestFit="1" customWidth="1"/>
    <col min="1497" max="1497" width="1.7109375" style="185" customWidth="1"/>
    <col min="1498" max="1498" width="14.7109375" style="185" customWidth="1"/>
    <col min="1499" max="1499" width="1.7109375" style="185" customWidth="1"/>
    <col min="1500" max="1500" width="14.7109375" style="185" customWidth="1"/>
    <col min="1501" max="1501" width="9.140625" style="185"/>
    <col min="1502" max="1502" width="9.85546875" style="185" bestFit="1" customWidth="1"/>
    <col min="1503" max="1504" width="10.5703125" style="185" customWidth="1"/>
    <col min="1505" max="1744" width="9.140625" style="185"/>
    <col min="1745" max="1747" width="2.140625" style="185" customWidth="1"/>
    <col min="1748" max="1748" width="7.42578125" style="185" customWidth="1"/>
    <col min="1749" max="1749" width="2.140625" style="185" customWidth="1"/>
    <col min="1750" max="1750" width="2.42578125" style="185" customWidth="1"/>
    <col min="1751" max="1751" width="28.85546875" style="185" customWidth="1"/>
    <col min="1752" max="1752" width="8.140625" style="185" bestFit="1" customWidth="1"/>
    <col min="1753" max="1753" width="1.7109375" style="185" customWidth="1"/>
    <col min="1754" max="1754" width="14.7109375" style="185" customWidth="1"/>
    <col min="1755" max="1755" width="1.7109375" style="185" customWidth="1"/>
    <col min="1756" max="1756" width="14.7109375" style="185" customWidth="1"/>
    <col min="1757" max="1757" width="9.140625" style="185"/>
    <col min="1758" max="1758" width="9.85546875" style="185" bestFit="1" customWidth="1"/>
    <col min="1759" max="1760" width="10.5703125" style="185" customWidth="1"/>
    <col min="1761" max="2000" width="9.140625" style="185"/>
    <col min="2001" max="2003" width="2.140625" style="185" customWidth="1"/>
    <col min="2004" max="2004" width="7.42578125" style="185" customWidth="1"/>
    <col min="2005" max="2005" width="2.140625" style="185" customWidth="1"/>
    <col min="2006" max="2006" width="2.42578125" style="185" customWidth="1"/>
    <col min="2007" max="2007" width="28.85546875" style="185" customWidth="1"/>
    <col min="2008" max="2008" width="8.140625" style="185" bestFit="1" customWidth="1"/>
    <col min="2009" max="2009" width="1.7109375" style="185" customWidth="1"/>
    <col min="2010" max="2010" width="14.7109375" style="185" customWidth="1"/>
    <col min="2011" max="2011" width="1.7109375" style="185" customWidth="1"/>
    <col min="2012" max="2012" width="14.7109375" style="185" customWidth="1"/>
    <col min="2013" max="2013" width="9.140625" style="185"/>
    <col min="2014" max="2014" width="9.85546875" style="185" bestFit="1" customWidth="1"/>
    <col min="2015" max="2016" width="10.5703125" style="185" customWidth="1"/>
    <col min="2017" max="2256" width="9.140625" style="185"/>
    <col min="2257" max="2259" width="2.140625" style="185" customWidth="1"/>
    <col min="2260" max="2260" width="7.42578125" style="185" customWidth="1"/>
    <col min="2261" max="2261" width="2.140625" style="185" customWidth="1"/>
    <col min="2262" max="2262" width="2.42578125" style="185" customWidth="1"/>
    <col min="2263" max="2263" width="28.85546875" style="185" customWidth="1"/>
    <col min="2264" max="2264" width="8.140625" style="185" bestFit="1" customWidth="1"/>
    <col min="2265" max="2265" width="1.7109375" style="185" customWidth="1"/>
    <col min="2266" max="2266" width="14.7109375" style="185" customWidth="1"/>
    <col min="2267" max="2267" width="1.7109375" style="185" customWidth="1"/>
    <col min="2268" max="2268" width="14.7109375" style="185" customWidth="1"/>
    <col min="2269" max="2269" width="9.140625" style="185"/>
    <col min="2270" max="2270" width="9.85546875" style="185" bestFit="1" customWidth="1"/>
    <col min="2271" max="2272" width="10.5703125" style="185" customWidth="1"/>
    <col min="2273" max="2512" width="9.140625" style="185"/>
    <col min="2513" max="2515" width="2.140625" style="185" customWidth="1"/>
    <col min="2516" max="2516" width="7.42578125" style="185" customWidth="1"/>
    <col min="2517" max="2517" width="2.140625" style="185" customWidth="1"/>
    <col min="2518" max="2518" width="2.42578125" style="185" customWidth="1"/>
    <col min="2519" max="2519" width="28.85546875" style="185" customWidth="1"/>
    <col min="2520" max="2520" width="8.140625" style="185" bestFit="1" customWidth="1"/>
    <col min="2521" max="2521" width="1.7109375" style="185" customWidth="1"/>
    <col min="2522" max="2522" width="14.7109375" style="185" customWidth="1"/>
    <col min="2523" max="2523" width="1.7109375" style="185" customWidth="1"/>
    <col min="2524" max="2524" width="14.7109375" style="185" customWidth="1"/>
    <col min="2525" max="2525" width="9.140625" style="185"/>
    <col min="2526" max="2526" width="9.85546875" style="185" bestFit="1" customWidth="1"/>
    <col min="2527" max="2528" width="10.5703125" style="185" customWidth="1"/>
    <col min="2529" max="2768" width="9.140625" style="185"/>
    <col min="2769" max="2771" width="2.140625" style="185" customWidth="1"/>
    <col min="2772" max="2772" width="7.42578125" style="185" customWidth="1"/>
    <col min="2773" max="2773" width="2.140625" style="185" customWidth="1"/>
    <col min="2774" max="2774" width="2.42578125" style="185" customWidth="1"/>
    <col min="2775" max="2775" width="28.85546875" style="185" customWidth="1"/>
    <col min="2776" max="2776" width="8.140625" style="185" bestFit="1" customWidth="1"/>
    <col min="2777" max="2777" width="1.7109375" style="185" customWidth="1"/>
    <col min="2778" max="2778" width="14.7109375" style="185" customWidth="1"/>
    <col min="2779" max="2779" width="1.7109375" style="185" customWidth="1"/>
    <col min="2780" max="2780" width="14.7109375" style="185" customWidth="1"/>
    <col min="2781" max="2781" width="9.140625" style="185"/>
    <col min="2782" max="2782" width="9.85546875" style="185" bestFit="1" customWidth="1"/>
    <col min="2783" max="2784" width="10.5703125" style="185" customWidth="1"/>
    <col min="2785" max="3024" width="9.140625" style="185"/>
    <col min="3025" max="3027" width="2.140625" style="185" customWidth="1"/>
    <col min="3028" max="3028" width="7.42578125" style="185" customWidth="1"/>
    <col min="3029" max="3029" width="2.140625" style="185" customWidth="1"/>
    <col min="3030" max="3030" width="2.42578125" style="185" customWidth="1"/>
    <col min="3031" max="3031" width="28.85546875" style="185" customWidth="1"/>
    <col min="3032" max="3032" width="8.140625" style="185" bestFit="1" customWidth="1"/>
    <col min="3033" max="3033" width="1.7109375" style="185" customWidth="1"/>
    <col min="3034" max="3034" width="14.7109375" style="185" customWidth="1"/>
    <col min="3035" max="3035" width="1.7109375" style="185" customWidth="1"/>
    <col min="3036" max="3036" width="14.7109375" style="185" customWidth="1"/>
    <col min="3037" max="3037" width="9.140625" style="185"/>
    <col min="3038" max="3038" width="9.85546875" style="185" bestFit="1" customWidth="1"/>
    <col min="3039" max="3040" width="10.5703125" style="185" customWidth="1"/>
    <col min="3041" max="3280" width="9.140625" style="185"/>
    <col min="3281" max="3283" width="2.140625" style="185" customWidth="1"/>
    <col min="3284" max="3284" width="7.42578125" style="185" customWidth="1"/>
    <col min="3285" max="3285" width="2.140625" style="185" customWidth="1"/>
    <col min="3286" max="3286" width="2.42578125" style="185" customWidth="1"/>
    <col min="3287" max="3287" width="28.85546875" style="185" customWidth="1"/>
    <col min="3288" max="3288" width="8.140625" style="185" bestFit="1" customWidth="1"/>
    <col min="3289" max="3289" width="1.7109375" style="185" customWidth="1"/>
    <col min="3290" max="3290" width="14.7109375" style="185" customWidth="1"/>
    <col min="3291" max="3291" width="1.7109375" style="185" customWidth="1"/>
    <col min="3292" max="3292" width="14.7109375" style="185" customWidth="1"/>
    <col min="3293" max="3293" width="9.140625" style="185"/>
    <col min="3294" max="3294" width="9.85546875" style="185" bestFit="1" customWidth="1"/>
    <col min="3295" max="3296" width="10.5703125" style="185" customWidth="1"/>
    <col min="3297" max="3536" width="9.140625" style="185"/>
    <col min="3537" max="3539" width="2.140625" style="185" customWidth="1"/>
    <col min="3540" max="3540" width="7.42578125" style="185" customWidth="1"/>
    <col min="3541" max="3541" width="2.140625" style="185" customWidth="1"/>
    <col min="3542" max="3542" width="2.42578125" style="185" customWidth="1"/>
    <col min="3543" max="3543" width="28.85546875" style="185" customWidth="1"/>
    <col min="3544" max="3544" width="8.140625" style="185" bestFit="1" customWidth="1"/>
    <col min="3545" max="3545" width="1.7109375" style="185" customWidth="1"/>
    <col min="3546" max="3546" width="14.7109375" style="185" customWidth="1"/>
    <col min="3547" max="3547" width="1.7109375" style="185" customWidth="1"/>
    <col min="3548" max="3548" width="14.7109375" style="185" customWidth="1"/>
    <col min="3549" max="3549" width="9.140625" style="185"/>
    <col min="3550" max="3550" width="9.85546875" style="185" bestFit="1" customWidth="1"/>
    <col min="3551" max="3552" width="10.5703125" style="185" customWidth="1"/>
    <col min="3553" max="3792" width="9.140625" style="185"/>
    <col min="3793" max="3795" width="2.140625" style="185" customWidth="1"/>
    <col min="3796" max="3796" width="7.42578125" style="185" customWidth="1"/>
    <col min="3797" max="3797" width="2.140625" style="185" customWidth="1"/>
    <col min="3798" max="3798" width="2.42578125" style="185" customWidth="1"/>
    <col min="3799" max="3799" width="28.85546875" style="185" customWidth="1"/>
    <col min="3800" max="3800" width="8.140625" style="185" bestFit="1" customWidth="1"/>
    <col min="3801" max="3801" width="1.7109375" style="185" customWidth="1"/>
    <col min="3802" max="3802" width="14.7109375" style="185" customWidth="1"/>
    <col min="3803" max="3803" width="1.7109375" style="185" customWidth="1"/>
    <col min="3804" max="3804" width="14.7109375" style="185" customWidth="1"/>
    <col min="3805" max="3805" width="9.140625" style="185"/>
    <col min="3806" max="3806" width="9.85546875" style="185" bestFit="1" customWidth="1"/>
    <col min="3807" max="3808" width="10.5703125" style="185" customWidth="1"/>
    <col min="3809" max="4048" width="9.140625" style="185"/>
    <col min="4049" max="4051" width="2.140625" style="185" customWidth="1"/>
    <col min="4052" max="4052" width="7.42578125" style="185" customWidth="1"/>
    <col min="4053" max="4053" width="2.140625" style="185" customWidth="1"/>
    <col min="4054" max="4054" width="2.42578125" style="185" customWidth="1"/>
    <col min="4055" max="4055" width="28.85546875" style="185" customWidth="1"/>
    <col min="4056" max="4056" width="8.140625" style="185" bestFit="1" customWidth="1"/>
    <col min="4057" max="4057" width="1.7109375" style="185" customWidth="1"/>
    <col min="4058" max="4058" width="14.7109375" style="185" customWidth="1"/>
    <col min="4059" max="4059" width="1.7109375" style="185" customWidth="1"/>
    <col min="4060" max="4060" width="14.7109375" style="185" customWidth="1"/>
    <col min="4061" max="4061" width="9.140625" style="185"/>
    <col min="4062" max="4062" width="9.85546875" style="185" bestFit="1" customWidth="1"/>
    <col min="4063" max="4064" width="10.5703125" style="185" customWidth="1"/>
    <col min="4065" max="4304" width="9.140625" style="185"/>
    <col min="4305" max="4307" width="2.140625" style="185" customWidth="1"/>
    <col min="4308" max="4308" width="7.42578125" style="185" customWidth="1"/>
    <col min="4309" max="4309" width="2.140625" style="185" customWidth="1"/>
    <col min="4310" max="4310" width="2.42578125" style="185" customWidth="1"/>
    <col min="4311" max="4311" width="28.85546875" style="185" customWidth="1"/>
    <col min="4312" max="4312" width="8.140625" style="185" bestFit="1" customWidth="1"/>
    <col min="4313" max="4313" width="1.7109375" style="185" customWidth="1"/>
    <col min="4314" max="4314" width="14.7109375" style="185" customWidth="1"/>
    <col min="4315" max="4315" width="1.7109375" style="185" customWidth="1"/>
    <col min="4316" max="4316" width="14.7109375" style="185" customWidth="1"/>
    <col min="4317" max="4317" width="9.140625" style="185"/>
    <col min="4318" max="4318" width="9.85546875" style="185" bestFit="1" customWidth="1"/>
    <col min="4319" max="4320" width="10.5703125" style="185" customWidth="1"/>
    <col min="4321" max="4560" width="9.140625" style="185"/>
    <col min="4561" max="4563" width="2.140625" style="185" customWidth="1"/>
    <col min="4564" max="4564" width="7.42578125" style="185" customWidth="1"/>
    <col min="4565" max="4565" width="2.140625" style="185" customWidth="1"/>
    <col min="4566" max="4566" width="2.42578125" style="185" customWidth="1"/>
    <col min="4567" max="4567" width="28.85546875" style="185" customWidth="1"/>
    <col min="4568" max="4568" width="8.140625" style="185" bestFit="1" customWidth="1"/>
    <col min="4569" max="4569" width="1.7109375" style="185" customWidth="1"/>
    <col min="4570" max="4570" width="14.7109375" style="185" customWidth="1"/>
    <col min="4571" max="4571" width="1.7109375" style="185" customWidth="1"/>
    <col min="4572" max="4572" width="14.7109375" style="185" customWidth="1"/>
    <col min="4573" max="4573" width="9.140625" style="185"/>
    <col min="4574" max="4574" width="9.85546875" style="185" bestFit="1" customWidth="1"/>
    <col min="4575" max="4576" width="10.5703125" style="185" customWidth="1"/>
    <col min="4577" max="4816" width="9.140625" style="185"/>
    <col min="4817" max="4819" width="2.140625" style="185" customWidth="1"/>
    <col min="4820" max="4820" width="7.42578125" style="185" customWidth="1"/>
    <col min="4821" max="4821" width="2.140625" style="185" customWidth="1"/>
    <col min="4822" max="4822" width="2.42578125" style="185" customWidth="1"/>
    <col min="4823" max="4823" width="28.85546875" style="185" customWidth="1"/>
    <col min="4824" max="4824" width="8.140625" style="185" bestFit="1" customWidth="1"/>
    <col min="4825" max="4825" width="1.7109375" style="185" customWidth="1"/>
    <col min="4826" max="4826" width="14.7109375" style="185" customWidth="1"/>
    <col min="4827" max="4827" width="1.7109375" style="185" customWidth="1"/>
    <col min="4828" max="4828" width="14.7109375" style="185" customWidth="1"/>
    <col min="4829" max="4829" width="9.140625" style="185"/>
    <col min="4830" max="4830" width="9.85546875" style="185" bestFit="1" customWidth="1"/>
    <col min="4831" max="4832" width="10.5703125" style="185" customWidth="1"/>
    <col min="4833" max="5072" width="9.140625" style="185"/>
    <col min="5073" max="5075" width="2.140625" style="185" customWidth="1"/>
    <col min="5076" max="5076" width="7.42578125" style="185" customWidth="1"/>
    <col min="5077" max="5077" width="2.140625" style="185" customWidth="1"/>
    <col min="5078" max="5078" width="2.42578125" style="185" customWidth="1"/>
    <col min="5079" max="5079" width="28.85546875" style="185" customWidth="1"/>
    <col min="5080" max="5080" width="8.140625" style="185" bestFit="1" customWidth="1"/>
    <col min="5081" max="5081" width="1.7109375" style="185" customWidth="1"/>
    <col min="5082" max="5082" width="14.7109375" style="185" customWidth="1"/>
    <col min="5083" max="5083" width="1.7109375" style="185" customWidth="1"/>
    <col min="5084" max="5084" width="14.7109375" style="185" customWidth="1"/>
    <col min="5085" max="5085" width="9.140625" style="185"/>
    <col min="5086" max="5086" width="9.85546875" style="185" bestFit="1" customWidth="1"/>
    <col min="5087" max="5088" width="10.5703125" style="185" customWidth="1"/>
    <col min="5089" max="5328" width="9.140625" style="185"/>
    <col min="5329" max="5331" width="2.140625" style="185" customWidth="1"/>
    <col min="5332" max="5332" width="7.42578125" style="185" customWidth="1"/>
    <col min="5333" max="5333" width="2.140625" style="185" customWidth="1"/>
    <col min="5334" max="5334" width="2.42578125" style="185" customWidth="1"/>
    <col min="5335" max="5335" width="28.85546875" style="185" customWidth="1"/>
    <col min="5336" max="5336" width="8.140625" style="185" bestFit="1" customWidth="1"/>
    <col min="5337" max="5337" width="1.7109375" style="185" customWidth="1"/>
    <col min="5338" max="5338" width="14.7109375" style="185" customWidth="1"/>
    <col min="5339" max="5339" width="1.7109375" style="185" customWidth="1"/>
    <col min="5340" max="5340" width="14.7109375" style="185" customWidth="1"/>
    <col min="5341" max="5341" width="9.140625" style="185"/>
    <col min="5342" max="5342" width="9.85546875" style="185" bestFit="1" customWidth="1"/>
    <col min="5343" max="5344" width="10.5703125" style="185" customWidth="1"/>
    <col min="5345" max="5584" width="9.140625" style="185"/>
    <col min="5585" max="5587" width="2.140625" style="185" customWidth="1"/>
    <col min="5588" max="5588" width="7.42578125" style="185" customWidth="1"/>
    <col min="5589" max="5589" width="2.140625" style="185" customWidth="1"/>
    <col min="5590" max="5590" width="2.42578125" style="185" customWidth="1"/>
    <col min="5591" max="5591" width="28.85546875" style="185" customWidth="1"/>
    <col min="5592" max="5592" width="8.140625" style="185" bestFit="1" customWidth="1"/>
    <col min="5593" max="5593" width="1.7109375" style="185" customWidth="1"/>
    <col min="5594" max="5594" width="14.7109375" style="185" customWidth="1"/>
    <col min="5595" max="5595" width="1.7109375" style="185" customWidth="1"/>
    <col min="5596" max="5596" width="14.7109375" style="185" customWidth="1"/>
    <col min="5597" max="5597" width="9.140625" style="185"/>
    <col min="5598" max="5598" width="9.85546875" style="185" bestFit="1" customWidth="1"/>
    <col min="5599" max="5600" width="10.5703125" style="185" customWidth="1"/>
    <col min="5601" max="5840" width="9.140625" style="185"/>
    <col min="5841" max="5843" width="2.140625" style="185" customWidth="1"/>
    <col min="5844" max="5844" width="7.42578125" style="185" customWidth="1"/>
    <col min="5845" max="5845" width="2.140625" style="185" customWidth="1"/>
    <col min="5846" max="5846" width="2.42578125" style="185" customWidth="1"/>
    <col min="5847" max="5847" width="28.85546875" style="185" customWidth="1"/>
    <col min="5848" max="5848" width="8.140625" style="185" bestFit="1" customWidth="1"/>
    <col min="5849" max="5849" width="1.7109375" style="185" customWidth="1"/>
    <col min="5850" max="5850" width="14.7109375" style="185" customWidth="1"/>
    <col min="5851" max="5851" width="1.7109375" style="185" customWidth="1"/>
    <col min="5852" max="5852" width="14.7109375" style="185" customWidth="1"/>
    <col min="5853" max="5853" width="9.140625" style="185"/>
    <col min="5854" max="5854" width="9.85546875" style="185" bestFit="1" customWidth="1"/>
    <col min="5855" max="5856" width="10.5703125" style="185" customWidth="1"/>
    <col min="5857" max="6096" width="9.140625" style="185"/>
    <col min="6097" max="6099" width="2.140625" style="185" customWidth="1"/>
    <col min="6100" max="6100" width="7.42578125" style="185" customWidth="1"/>
    <col min="6101" max="6101" width="2.140625" style="185" customWidth="1"/>
    <col min="6102" max="6102" width="2.42578125" style="185" customWidth="1"/>
    <col min="6103" max="6103" width="28.85546875" style="185" customWidth="1"/>
    <col min="6104" max="6104" width="8.140625" style="185" bestFit="1" customWidth="1"/>
    <col min="6105" max="6105" width="1.7109375" style="185" customWidth="1"/>
    <col min="6106" max="6106" width="14.7109375" style="185" customWidth="1"/>
    <col min="6107" max="6107" width="1.7109375" style="185" customWidth="1"/>
    <col min="6108" max="6108" width="14.7109375" style="185" customWidth="1"/>
    <col min="6109" max="6109" width="9.140625" style="185"/>
    <col min="6110" max="6110" width="9.85546875" style="185" bestFit="1" customWidth="1"/>
    <col min="6111" max="6112" width="10.5703125" style="185" customWidth="1"/>
    <col min="6113" max="6352" width="9.140625" style="185"/>
    <col min="6353" max="6355" width="2.140625" style="185" customWidth="1"/>
    <col min="6356" max="6356" width="7.42578125" style="185" customWidth="1"/>
    <col min="6357" max="6357" width="2.140625" style="185" customWidth="1"/>
    <col min="6358" max="6358" width="2.42578125" style="185" customWidth="1"/>
    <col min="6359" max="6359" width="28.85546875" style="185" customWidth="1"/>
    <col min="6360" max="6360" width="8.140625" style="185" bestFit="1" customWidth="1"/>
    <col min="6361" max="6361" width="1.7109375" style="185" customWidth="1"/>
    <col min="6362" max="6362" width="14.7109375" style="185" customWidth="1"/>
    <col min="6363" max="6363" width="1.7109375" style="185" customWidth="1"/>
    <col min="6364" max="6364" width="14.7109375" style="185" customWidth="1"/>
    <col min="6365" max="6365" width="9.140625" style="185"/>
    <col min="6366" max="6366" width="9.85546875" style="185" bestFit="1" customWidth="1"/>
    <col min="6367" max="6368" width="10.5703125" style="185" customWidth="1"/>
    <col min="6369" max="6608" width="9.140625" style="185"/>
    <col min="6609" max="6611" width="2.140625" style="185" customWidth="1"/>
    <col min="6612" max="6612" width="7.42578125" style="185" customWidth="1"/>
    <col min="6613" max="6613" width="2.140625" style="185" customWidth="1"/>
    <col min="6614" max="6614" width="2.42578125" style="185" customWidth="1"/>
    <col min="6615" max="6615" width="28.85546875" style="185" customWidth="1"/>
    <col min="6616" max="6616" width="8.140625" style="185" bestFit="1" customWidth="1"/>
    <col min="6617" max="6617" width="1.7109375" style="185" customWidth="1"/>
    <col min="6618" max="6618" width="14.7109375" style="185" customWidth="1"/>
    <col min="6619" max="6619" width="1.7109375" style="185" customWidth="1"/>
    <col min="6620" max="6620" width="14.7109375" style="185" customWidth="1"/>
    <col min="6621" max="6621" width="9.140625" style="185"/>
    <col min="6622" max="6622" width="9.85546875" style="185" bestFit="1" customWidth="1"/>
    <col min="6623" max="6624" width="10.5703125" style="185" customWidth="1"/>
    <col min="6625" max="6864" width="9.140625" style="185"/>
    <col min="6865" max="6867" width="2.140625" style="185" customWidth="1"/>
    <col min="6868" max="6868" width="7.42578125" style="185" customWidth="1"/>
    <col min="6869" max="6869" width="2.140625" style="185" customWidth="1"/>
    <col min="6870" max="6870" width="2.42578125" style="185" customWidth="1"/>
    <col min="6871" max="6871" width="28.85546875" style="185" customWidth="1"/>
    <col min="6872" max="6872" width="8.140625" style="185" bestFit="1" customWidth="1"/>
    <col min="6873" max="6873" width="1.7109375" style="185" customWidth="1"/>
    <col min="6874" max="6874" width="14.7109375" style="185" customWidth="1"/>
    <col min="6875" max="6875" width="1.7109375" style="185" customWidth="1"/>
    <col min="6876" max="6876" width="14.7109375" style="185" customWidth="1"/>
    <col min="6877" max="6877" width="9.140625" style="185"/>
    <col min="6878" max="6878" width="9.85546875" style="185" bestFit="1" customWidth="1"/>
    <col min="6879" max="6880" width="10.5703125" style="185" customWidth="1"/>
    <col min="6881" max="7120" width="9.140625" style="185"/>
    <col min="7121" max="7123" width="2.140625" style="185" customWidth="1"/>
    <col min="7124" max="7124" width="7.42578125" style="185" customWidth="1"/>
    <col min="7125" max="7125" width="2.140625" style="185" customWidth="1"/>
    <col min="7126" max="7126" width="2.42578125" style="185" customWidth="1"/>
    <col min="7127" max="7127" width="28.85546875" style="185" customWidth="1"/>
    <col min="7128" max="7128" width="8.140625" style="185" bestFit="1" customWidth="1"/>
    <col min="7129" max="7129" width="1.7109375" style="185" customWidth="1"/>
    <col min="7130" max="7130" width="14.7109375" style="185" customWidth="1"/>
    <col min="7131" max="7131" width="1.7109375" style="185" customWidth="1"/>
    <col min="7132" max="7132" width="14.7109375" style="185" customWidth="1"/>
    <col min="7133" max="7133" width="9.140625" style="185"/>
    <col min="7134" max="7134" width="9.85546875" style="185" bestFit="1" customWidth="1"/>
    <col min="7135" max="7136" width="10.5703125" style="185" customWidth="1"/>
    <col min="7137" max="7376" width="9.140625" style="185"/>
    <col min="7377" max="7379" width="2.140625" style="185" customWidth="1"/>
    <col min="7380" max="7380" width="7.42578125" style="185" customWidth="1"/>
    <col min="7381" max="7381" width="2.140625" style="185" customWidth="1"/>
    <col min="7382" max="7382" width="2.42578125" style="185" customWidth="1"/>
    <col min="7383" max="7383" width="28.85546875" style="185" customWidth="1"/>
    <col min="7384" max="7384" width="8.140625" style="185" bestFit="1" customWidth="1"/>
    <col min="7385" max="7385" width="1.7109375" style="185" customWidth="1"/>
    <col min="7386" max="7386" width="14.7109375" style="185" customWidth="1"/>
    <col min="7387" max="7387" width="1.7109375" style="185" customWidth="1"/>
    <col min="7388" max="7388" width="14.7109375" style="185" customWidth="1"/>
    <col min="7389" max="7389" width="9.140625" style="185"/>
    <col min="7390" max="7390" width="9.85546875" style="185" bestFit="1" customWidth="1"/>
    <col min="7391" max="7392" width="10.5703125" style="185" customWidth="1"/>
    <col min="7393" max="7632" width="9.140625" style="185"/>
    <col min="7633" max="7635" width="2.140625" style="185" customWidth="1"/>
    <col min="7636" max="7636" width="7.42578125" style="185" customWidth="1"/>
    <col min="7637" max="7637" width="2.140625" style="185" customWidth="1"/>
    <col min="7638" max="7638" width="2.42578125" style="185" customWidth="1"/>
    <col min="7639" max="7639" width="28.85546875" style="185" customWidth="1"/>
    <col min="7640" max="7640" width="8.140625" style="185" bestFit="1" customWidth="1"/>
    <col min="7641" max="7641" width="1.7109375" style="185" customWidth="1"/>
    <col min="7642" max="7642" width="14.7109375" style="185" customWidth="1"/>
    <col min="7643" max="7643" width="1.7109375" style="185" customWidth="1"/>
    <col min="7644" max="7644" width="14.7109375" style="185" customWidth="1"/>
    <col min="7645" max="7645" width="9.140625" style="185"/>
    <col min="7646" max="7646" width="9.85546875" style="185" bestFit="1" customWidth="1"/>
    <col min="7647" max="7648" width="10.5703125" style="185" customWidth="1"/>
    <col min="7649" max="7888" width="9.140625" style="185"/>
    <col min="7889" max="7891" width="2.140625" style="185" customWidth="1"/>
    <col min="7892" max="7892" width="7.42578125" style="185" customWidth="1"/>
    <col min="7893" max="7893" width="2.140625" style="185" customWidth="1"/>
    <col min="7894" max="7894" width="2.42578125" style="185" customWidth="1"/>
    <col min="7895" max="7895" width="28.85546875" style="185" customWidth="1"/>
    <col min="7896" max="7896" width="8.140625" style="185" bestFit="1" customWidth="1"/>
    <col min="7897" max="7897" width="1.7109375" style="185" customWidth="1"/>
    <col min="7898" max="7898" width="14.7109375" style="185" customWidth="1"/>
    <col min="7899" max="7899" width="1.7109375" style="185" customWidth="1"/>
    <col min="7900" max="7900" width="14.7109375" style="185" customWidth="1"/>
    <col min="7901" max="7901" width="9.140625" style="185"/>
    <col min="7902" max="7902" width="9.85546875" style="185" bestFit="1" customWidth="1"/>
    <col min="7903" max="7904" width="10.5703125" style="185" customWidth="1"/>
    <col min="7905" max="8144" width="9.140625" style="185"/>
    <col min="8145" max="8147" width="2.140625" style="185" customWidth="1"/>
    <col min="8148" max="8148" width="7.42578125" style="185" customWidth="1"/>
    <col min="8149" max="8149" width="2.140625" style="185" customWidth="1"/>
    <col min="8150" max="8150" width="2.42578125" style="185" customWidth="1"/>
    <col min="8151" max="8151" width="28.85546875" style="185" customWidth="1"/>
    <col min="8152" max="8152" width="8.140625" style="185" bestFit="1" customWidth="1"/>
    <col min="8153" max="8153" width="1.7109375" style="185" customWidth="1"/>
    <col min="8154" max="8154" width="14.7109375" style="185" customWidth="1"/>
    <col min="8155" max="8155" width="1.7109375" style="185" customWidth="1"/>
    <col min="8156" max="8156" width="14.7109375" style="185" customWidth="1"/>
    <col min="8157" max="8157" width="9.140625" style="185"/>
    <col min="8158" max="8158" width="9.85546875" style="185" bestFit="1" customWidth="1"/>
    <col min="8159" max="8160" width="10.5703125" style="185" customWidth="1"/>
    <col min="8161" max="8400" width="9.140625" style="185"/>
    <col min="8401" max="8403" width="2.140625" style="185" customWidth="1"/>
    <col min="8404" max="8404" width="7.42578125" style="185" customWidth="1"/>
    <col min="8405" max="8405" width="2.140625" style="185" customWidth="1"/>
    <col min="8406" max="8406" width="2.42578125" style="185" customWidth="1"/>
    <col min="8407" max="8407" width="28.85546875" style="185" customWidth="1"/>
    <col min="8408" max="8408" width="8.140625" style="185" bestFit="1" customWidth="1"/>
    <col min="8409" max="8409" width="1.7109375" style="185" customWidth="1"/>
    <col min="8410" max="8410" width="14.7109375" style="185" customWidth="1"/>
    <col min="8411" max="8411" width="1.7109375" style="185" customWidth="1"/>
    <col min="8412" max="8412" width="14.7109375" style="185" customWidth="1"/>
    <col min="8413" max="8413" width="9.140625" style="185"/>
    <col min="8414" max="8414" width="9.85546875" style="185" bestFit="1" customWidth="1"/>
    <col min="8415" max="8416" width="10.5703125" style="185" customWidth="1"/>
    <col min="8417" max="8656" width="9.140625" style="185"/>
    <col min="8657" max="8659" width="2.140625" style="185" customWidth="1"/>
    <col min="8660" max="8660" width="7.42578125" style="185" customWidth="1"/>
    <col min="8661" max="8661" width="2.140625" style="185" customWidth="1"/>
    <col min="8662" max="8662" width="2.42578125" style="185" customWidth="1"/>
    <col min="8663" max="8663" width="28.85546875" style="185" customWidth="1"/>
    <col min="8664" max="8664" width="8.140625" style="185" bestFit="1" customWidth="1"/>
    <col min="8665" max="8665" width="1.7109375" style="185" customWidth="1"/>
    <col min="8666" max="8666" width="14.7109375" style="185" customWidth="1"/>
    <col min="8667" max="8667" width="1.7109375" style="185" customWidth="1"/>
    <col min="8668" max="8668" width="14.7109375" style="185" customWidth="1"/>
    <col min="8669" max="8669" width="9.140625" style="185"/>
    <col min="8670" max="8670" width="9.85546875" style="185" bestFit="1" customWidth="1"/>
    <col min="8671" max="8672" width="10.5703125" style="185" customWidth="1"/>
    <col min="8673" max="8912" width="9.140625" style="185"/>
    <col min="8913" max="8915" width="2.140625" style="185" customWidth="1"/>
    <col min="8916" max="8916" width="7.42578125" style="185" customWidth="1"/>
    <col min="8917" max="8917" width="2.140625" style="185" customWidth="1"/>
    <col min="8918" max="8918" width="2.42578125" style="185" customWidth="1"/>
    <col min="8919" max="8919" width="28.85546875" style="185" customWidth="1"/>
    <col min="8920" max="8920" width="8.140625" style="185" bestFit="1" customWidth="1"/>
    <col min="8921" max="8921" width="1.7109375" style="185" customWidth="1"/>
    <col min="8922" max="8922" width="14.7109375" style="185" customWidth="1"/>
    <col min="8923" max="8923" width="1.7109375" style="185" customWidth="1"/>
    <col min="8924" max="8924" width="14.7109375" style="185" customWidth="1"/>
    <col min="8925" max="8925" width="9.140625" style="185"/>
    <col min="8926" max="8926" width="9.85546875" style="185" bestFit="1" customWidth="1"/>
    <col min="8927" max="8928" width="10.5703125" style="185" customWidth="1"/>
    <col min="8929" max="9168" width="9.140625" style="185"/>
    <col min="9169" max="9171" width="2.140625" style="185" customWidth="1"/>
    <col min="9172" max="9172" width="7.42578125" style="185" customWidth="1"/>
    <col min="9173" max="9173" width="2.140625" style="185" customWidth="1"/>
    <col min="9174" max="9174" width="2.42578125" style="185" customWidth="1"/>
    <col min="9175" max="9175" width="28.85546875" style="185" customWidth="1"/>
    <col min="9176" max="9176" width="8.140625" style="185" bestFit="1" customWidth="1"/>
    <col min="9177" max="9177" width="1.7109375" style="185" customWidth="1"/>
    <col min="9178" max="9178" width="14.7109375" style="185" customWidth="1"/>
    <col min="9179" max="9179" width="1.7109375" style="185" customWidth="1"/>
    <col min="9180" max="9180" width="14.7109375" style="185" customWidth="1"/>
    <col min="9181" max="9181" width="9.140625" style="185"/>
    <col min="9182" max="9182" width="9.85546875" style="185" bestFit="1" customWidth="1"/>
    <col min="9183" max="9184" width="10.5703125" style="185" customWidth="1"/>
    <col min="9185" max="9424" width="9.140625" style="185"/>
    <col min="9425" max="9427" width="2.140625" style="185" customWidth="1"/>
    <col min="9428" max="9428" width="7.42578125" style="185" customWidth="1"/>
    <col min="9429" max="9429" width="2.140625" style="185" customWidth="1"/>
    <col min="9430" max="9430" width="2.42578125" style="185" customWidth="1"/>
    <col min="9431" max="9431" width="28.85546875" style="185" customWidth="1"/>
    <col min="9432" max="9432" width="8.140625" style="185" bestFit="1" customWidth="1"/>
    <col min="9433" max="9433" width="1.7109375" style="185" customWidth="1"/>
    <col min="9434" max="9434" width="14.7109375" style="185" customWidth="1"/>
    <col min="9435" max="9435" width="1.7109375" style="185" customWidth="1"/>
    <col min="9436" max="9436" width="14.7109375" style="185" customWidth="1"/>
    <col min="9437" max="9437" width="9.140625" style="185"/>
    <col min="9438" max="9438" width="9.85546875" style="185" bestFit="1" customWidth="1"/>
    <col min="9439" max="9440" width="10.5703125" style="185" customWidth="1"/>
    <col min="9441" max="9680" width="9.140625" style="185"/>
    <col min="9681" max="9683" width="2.140625" style="185" customWidth="1"/>
    <col min="9684" max="9684" width="7.42578125" style="185" customWidth="1"/>
    <col min="9685" max="9685" width="2.140625" style="185" customWidth="1"/>
    <col min="9686" max="9686" width="2.42578125" style="185" customWidth="1"/>
    <col min="9687" max="9687" width="28.85546875" style="185" customWidth="1"/>
    <col min="9688" max="9688" width="8.140625" style="185" bestFit="1" customWidth="1"/>
    <col min="9689" max="9689" width="1.7109375" style="185" customWidth="1"/>
    <col min="9690" max="9690" width="14.7109375" style="185" customWidth="1"/>
    <col min="9691" max="9691" width="1.7109375" style="185" customWidth="1"/>
    <col min="9692" max="9692" width="14.7109375" style="185" customWidth="1"/>
    <col min="9693" max="9693" width="9.140625" style="185"/>
    <col min="9694" max="9694" width="9.85546875" style="185" bestFit="1" customWidth="1"/>
    <col min="9695" max="9696" width="10.5703125" style="185" customWidth="1"/>
    <col min="9697" max="9936" width="9.140625" style="185"/>
    <col min="9937" max="9939" width="2.140625" style="185" customWidth="1"/>
    <col min="9940" max="9940" width="7.42578125" style="185" customWidth="1"/>
    <col min="9941" max="9941" width="2.140625" style="185" customWidth="1"/>
    <col min="9942" max="9942" width="2.42578125" style="185" customWidth="1"/>
    <col min="9943" max="9943" width="28.85546875" style="185" customWidth="1"/>
    <col min="9944" max="9944" width="8.140625" style="185" bestFit="1" customWidth="1"/>
    <col min="9945" max="9945" width="1.7109375" style="185" customWidth="1"/>
    <col min="9946" max="9946" width="14.7109375" style="185" customWidth="1"/>
    <col min="9947" max="9947" width="1.7109375" style="185" customWidth="1"/>
    <col min="9948" max="9948" width="14.7109375" style="185" customWidth="1"/>
    <col min="9949" max="9949" width="9.140625" style="185"/>
    <col min="9950" max="9950" width="9.85546875" style="185" bestFit="1" customWidth="1"/>
    <col min="9951" max="9952" width="10.5703125" style="185" customWidth="1"/>
    <col min="9953" max="10192" width="9.140625" style="185"/>
    <col min="10193" max="10195" width="2.140625" style="185" customWidth="1"/>
    <col min="10196" max="10196" width="7.42578125" style="185" customWidth="1"/>
    <col min="10197" max="10197" width="2.140625" style="185" customWidth="1"/>
    <col min="10198" max="10198" width="2.42578125" style="185" customWidth="1"/>
    <col min="10199" max="10199" width="28.85546875" style="185" customWidth="1"/>
    <col min="10200" max="10200" width="8.140625" style="185" bestFit="1" customWidth="1"/>
    <col min="10201" max="10201" width="1.7109375" style="185" customWidth="1"/>
    <col min="10202" max="10202" width="14.7109375" style="185" customWidth="1"/>
    <col min="10203" max="10203" width="1.7109375" style="185" customWidth="1"/>
    <col min="10204" max="10204" width="14.7109375" style="185" customWidth="1"/>
    <col min="10205" max="10205" width="9.140625" style="185"/>
    <col min="10206" max="10206" width="9.85546875" style="185" bestFit="1" customWidth="1"/>
    <col min="10207" max="10208" width="10.5703125" style="185" customWidth="1"/>
    <col min="10209" max="10448" width="9.140625" style="185"/>
    <col min="10449" max="10451" width="2.140625" style="185" customWidth="1"/>
    <col min="10452" max="10452" width="7.42578125" style="185" customWidth="1"/>
    <col min="10453" max="10453" width="2.140625" style="185" customWidth="1"/>
    <col min="10454" max="10454" width="2.42578125" style="185" customWidth="1"/>
    <col min="10455" max="10455" width="28.85546875" style="185" customWidth="1"/>
    <col min="10456" max="10456" width="8.140625" style="185" bestFit="1" customWidth="1"/>
    <col min="10457" max="10457" width="1.7109375" style="185" customWidth="1"/>
    <col min="10458" max="10458" width="14.7109375" style="185" customWidth="1"/>
    <col min="10459" max="10459" width="1.7109375" style="185" customWidth="1"/>
    <col min="10460" max="10460" width="14.7109375" style="185" customWidth="1"/>
    <col min="10461" max="10461" width="9.140625" style="185"/>
    <col min="10462" max="10462" width="9.85546875" style="185" bestFit="1" customWidth="1"/>
    <col min="10463" max="10464" width="10.5703125" style="185" customWidth="1"/>
    <col min="10465" max="10704" width="9.140625" style="185"/>
    <col min="10705" max="10707" width="2.140625" style="185" customWidth="1"/>
    <col min="10708" max="10708" width="7.42578125" style="185" customWidth="1"/>
    <col min="10709" max="10709" width="2.140625" style="185" customWidth="1"/>
    <col min="10710" max="10710" width="2.42578125" style="185" customWidth="1"/>
    <col min="10711" max="10711" width="28.85546875" style="185" customWidth="1"/>
    <col min="10712" max="10712" width="8.140625" style="185" bestFit="1" customWidth="1"/>
    <col min="10713" max="10713" width="1.7109375" style="185" customWidth="1"/>
    <col min="10714" max="10714" width="14.7109375" style="185" customWidth="1"/>
    <col min="10715" max="10715" width="1.7109375" style="185" customWidth="1"/>
    <col min="10716" max="10716" width="14.7109375" style="185" customWidth="1"/>
    <col min="10717" max="10717" width="9.140625" style="185"/>
    <col min="10718" max="10718" width="9.85546875" style="185" bestFit="1" customWidth="1"/>
    <col min="10719" max="10720" width="10.5703125" style="185" customWidth="1"/>
    <col min="10721" max="10960" width="9.140625" style="185"/>
    <col min="10961" max="10963" width="2.140625" style="185" customWidth="1"/>
    <col min="10964" max="10964" width="7.42578125" style="185" customWidth="1"/>
    <col min="10965" max="10965" width="2.140625" style="185" customWidth="1"/>
    <col min="10966" max="10966" width="2.42578125" style="185" customWidth="1"/>
    <col min="10967" max="10967" width="28.85546875" style="185" customWidth="1"/>
    <col min="10968" max="10968" width="8.140625" style="185" bestFit="1" customWidth="1"/>
    <col min="10969" max="10969" width="1.7109375" style="185" customWidth="1"/>
    <col min="10970" max="10970" width="14.7109375" style="185" customWidth="1"/>
    <col min="10971" max="10971" width="1.7109375" style="185" customWidth="1"/>
    <col min="10972" max="10972" width="14.7109375" style="185" customWidth="1"/>
    <col min="10973" max="10973" width="9.140625" style="185"/>
    <col min="10974" max="10974" width="9.85546875" style="185" bestFit="1" customWidth="1"/>
    <col min="10975" max="10976" width="10.5703125" style="185" customWidth="1"/>
    <col min="10977" max="11216" width="9.140625" style="185"/>
    <col min="11217" max="11219" width="2.140625" style="185" customWidth="1"/>
    <col min="11220" max="11220" width="7.42578125" style="185" customWidth="1"/>
    <col min="11221" max="11221" width="2.140625" style="185" customWidth="1"/>
    <col min="11222" max="11222" width="2.42578125" style="185" customWidth="1"/>
    <col min="11223" max="11223" width="28.85546875" style="185" customWidth="1"/>
    <col min="11224" max="11224" width="8.140625" style="185" bestFit="1" customWidth="1"/>
    <col min="11225" max="11225" width="1.7109375" style="185" customWidth="1"/>
    <col min="11226" max="11226" width="14.7109375" style="185" customWidth="1"/>
    <col min="11227" max="11227" width="1.7109375" style="185" customWidth="1"/>
    <col min="11228" max="11228" width="14.7109375" style="185" customWidth="1"/>
    <col min="11229" max="11229" width="9.140625" style="185"/>
    <col min="11230" max="11230" width="9.85546875" style="185" bestFit="1" customWidth="1"/>
    <col min="11231" max="11232" width="10.5703125" style="185" customWidth="1"/>
    <col min="11233" max="11472" width="9.140625" style="185"/>
    <col min="11473" max="11475" width="2.140625" style="185" customWidth="1"/>
    <col min="11476" max="11476" width="7.42578125" style="185" customWidth="1"/>
    <col min="11477" max="11477" width="2.140625" style="185" customWidth="1"/>
    <col min="11478" max="11478" width="2.42578125" style="185" customWidth="1"/>
    <col min="11479" max="11479" width="28.85546875" style="185" customWidth="1"/>
    <col min="11480" max="11480" width="8.140625" style="185" bestFit="1" customWidth="1"/>
    <col min="11481" max="11481" width="1.7109375" style="185" customWidth="1"/>
    <col min="11482" max="11482" width="14.7109375" style="185" customWidth="1"/>
    <col min="11483" max="11483" width="1.7109375" style="185" customWidth="1"/>
    <col min="11484" max="11484" width="14.7109375" style="185" customWidth="1"/>
    <col min="11485" max="11485" width="9.140625" style="185"/>
    <col min="11486" max="11486" width="9.85546875" style="185" bestFit="1" customWidth="1"/>
    <col min="11487" max="11488" width="10.5703125" style="185" customWidth="1"/>
    <col min="11489" max="11728" width="9.140625" style="185"/>
    <col min="11729" max="11731" width="2.140625" style="185" customWidth="1"/>
    <col min="11732" max="11732" width="7.42578125" style="185" customWidth="1"/>
    <col min="11733" max="11733" width="2.140625" style="185" customWidth="1"/>
    <col min="11734" max="11734" width="2.42578125" style="185" customWidth="1"/>
    <col min="11735" max="11735" width="28.85546875" style="185" customWidth="1"/>
    <col min="11736" max="11736" width="8.140625" style="185" bestFit="1" customWidth="1"/>
    <col min="11737" max="11737" width="1.7109375" style="185" customWidth="1"/>
    <col min="11738" max="11738" width="14.7109375" style="185" customWidth="1"/>
    <col min="11739" max="11739" width="1.7109375" style="185" customWidth="1"/>
    <col min="11740" max="11740" width="14.7109375" style="185" customWidth="1"/>
    <col min="11741" max="11741" width="9.140625" style="185"/>
    <col min="11742" max="11742" width="9.85546875" style="185" bestFit="1" customWidth="1"/>
    <col min="11743" max="11744" width="10.5703125" style="185" customWidth="1"/>
    <col min="11745" max="11984" width="9.140625" style="185"/>
    <col min="11985" max="11987" width="2.140625" style="185" customWidth="1"/>
    <col min="11988" max="11988" width="7.42578125" style="185" customWidth="1"/>
    <col min="11989" max="11989" width="2.140625" style="185" customWidth="1"/>
    <col min="11990" max="11990" width="2.42578125" style="185" customWidth="1"/>
    <col min="11991" max="11991" width="28.85546875" style="185" customWidth="1"/>
    <col min="11992" max="11992" width="8.140625" style="185" bestFit="1" customWidth="1"/>
    <col min="11993" max="11993" width="1.7109375" style="185" customWidth="1"/>
    <col min="11994" max="11994" width="14.7109375" style="185" customWidth="1"/>
    <col min="11995" max="11995" width="1.7109375" style="185" customWidth="1"/>
    <col min="11996" max="11996" width="14.7109375" style="185" customWidth="1"/>
    <col min="11997" max="11997" width="9.140625" style="185"/>
    <col min="11998" max="11998" width="9.85546875" style="185" bestFit="1" customWidth="1"/>
    <col min="11999" max="12000" width="10.5703125" style="185" customWidth="1"/>
    <col min="12001" max="12240" width="9.140625" style="185"/>
    <col min="12241" max="12243" width="2.140625" style="185" customWidth="1"/>
    <col min="12244" max="12244" width="7.42578125" style="185" customWidth="1"/>
    <col min="12245" max="12245" width="2.140625" style="185" customWidth="1"/>
    <col min="12246" max="12246" width="2.42578125" style="185" customWidth="1"/>
    <col min="12247" max="12247" width="28.85546875" style="185" customWidth="1"/>
    <col min="12248" max="12248" width="8.140625" style="185" bestFit="1" customWidth="1"/>
    <col min="12249" max="12249" width="1.7109375" style="185" customWidth="1"/>
    <col min="12250" max="12250" width="14.7109375" style="185" customWidth="1"/>
    <col min="12251" max="12251" width="1.7109375" style="185" customWidth="1"/>
    <col min="12252" max="12252" width="14.7109375" style="185" customWidth="1"/>
    <col min="12253" max="12253" width="9.140625" style="185"/>
    <col min="12254" max="12254" width="9.85546875" style="185" bestFit="1" customWidth="1"/>
    <col min="12255" max="12256" width="10.5703125" style="185" customWidth="1"/>
    <col min="12257" max="12496" width="9.140625" style="185"/>
    <col min="12497" max="12499" width="2.140625" style="185" customWidth="1"/>
    <col min="12500" max="12500" width="7.42578125" style="185" customWidth="1"/>
    <col min="12501" max="12501" width="2.140625" style="185" customWidth="1"/>
    <col min="12502" max="12502" width="2.42578125" style="185" customWidth="1"/>
    <col min="12503" max="12503" width="28.85546875" style="185" customWidth="1"/>
    <col min="12504" max="12504" width="8.140625" style="185" bestFit="1" customWidth="1"/>
    <col min="12505" max="12505" width="1.7109375" style="185" customWidth="1"/>
    <col min="12506" max="12506" width="14.7109375" style="185" customWidth="1"/>
    <col min="12507" max="12507" width="1.7109375" style="185" customWidth="1"/>
    <col min="12508" max="12508" width="14.7109375" style="185" customWidth="1"/>
    <col min="12509" max="12509" width="9.140625" style="185"/>
    <col min="12510" max="12510" width="9.85546875" style="185" bestFit="1" customWidth="1"/>
    <col min="12511" max="12512" width="10.5703125" style="185" customWidth="1"/>
    <col min="12513" max="12752" width="9.140625" style="185"/>
    <col min="12753" max="12755" width="2.140625" style="185" customWidth="1"/>
    <col min="12756" max="12756" width="7.42578125" style="185" customWidth="1"/>
    <col min="12757" max="12757" width="2.140625" style="185" customWidth="1"/>
    <col min="12758" max="12758" width="2.42578125" style="185" customWidth="1"/>
    <col min="12759" max="12759" width="28.85546875" style="185" customWidth="1"/>
    <col min="12760" max="12760" width="8.140625" style="185" bestFit="1" customWidth="1"/>
    <col min="12761" max="12761" width="1.7109375" style="185" customWidth="1"/>
    <col min="12762" max="12762" width="14.7109375" style="185" customWidth="1"/>
    <col min="12763" max="12763" width="1.7109375" style="185" customWidth="1"/>
    <col min="12764" max="12764" width="14.7109375" style="185" customWidth="1"/>
    <col min="12765" max="12765" width="9.140625" style="185"/>
    <col min="12766" max="12766" width="9.85546875" style="185" bestFit="1" customWidth="1"/>
    <col min="12767" max="12768" width="10.5703125" style="185" customWidth="1"/>
    <col min="12769" max="13008" width="9.140625" style="185"/>
    <col min="13009" max="13011" width="2.140625" style="185" customWidth="1"/>
    <col min="13012" max="13012" width="7.42578125" style="185" customWidth="1"/>
    <col min="13013" max="13013" width="2.140625" style="185" customWidth="1"/>
    <col min="13014" max="13014" width="2.42578125" style="185" customWidth="1"/>
    <col min="13015" max="13015" width="28.85546875" style="185" customWidth="1"/>
    <col min="13016" max="13016" width="8.140625" style="185" bestFit="1" customWidth="1"/>
    <col min="13017" max="13017" width="1.7109375" style="185" customWidth="1"/>
    <col min="13018" max="13018" width="14.7109375" style="185" customWidth="1"/>
    <col min="13019" max="13019" width="1.7109375" style="185" customWidth="1"/>
    <col min="13020" max="13020" width="14.7109375" style="185" customWidth="1"/>
    <col min="13021" max="13021" width="9.140625" style="185"/>
    <col min="13022" max="13022" width="9.85546875" style="185" bestFit="1" customWidth="1"/>
    <col min="13023" max="13024" width="10.5703125" style="185" customWidth="1"/>
    <col min="13025" max="13264" width="9.140625" style="185"/>
    <col min="13265" max="13267" width="2.140625" style="185" customWidth="1"/>
    <col min="13268" max="13268" width="7.42578125" style="185" customWidth="1"/>
    <col min="13269" max="13269" width="2.140625" style="185" customWidth="1"/>
    <col min="13270" max="13270" width="2.42578125" style="185" customWidth="1"/>
    <col min="13271" max="13271" width="28.85546875" style="185" customWidth="1"/>
    <col min="13272" max="13272" width="8.140625" style="185" bestFit="1" customWidth="1"/>
    <col min="13273" max="13273" width="1.7109375" style="185" customWidth="1"/>
    <col min="13274" max="13274" width="14.7109375" style="185" customWidth="1"/>
    <col min="13275" max="13275" width="1.7109375" style="185" customWidth="1"/>
    <col min="13276" max="13276" width="14.7109375" style="185" customWidth="1"/>
    <col min="13277" max="13277" width="9.140625" style="185"/>
    <col min="13278" max="13278" width="9.85546875" style="185" bestFit="1" customWidth="1"/>
    <col min="13279" max="13280" width="10.5703125" style="185" customWidth="1"/>
    <col min="13281" max="13520" width="9.140625" style="185"/>
    <col min="13521" max="13523" width="2.140625" style="185" customWidth="1"/>
    <col min="13524" max="13524" width="7.42578125" style="185" customWidth="1"/>
    <col min="13525" max="13525" width="2.140625" style="185" customWidth="1"/>
    <col min="13526" max="13526" width="2.42578125" style="185" customWidth="1"/>
    <col min="13527" max="13527" width="28.85546875" style="185" customWidth="1"/>
    <col min="13528" max="13528" width="8.140625" style="185" bestFit="1" customWidth="1"/>
    <col min="13529" max="13529" width="1.7109375" style="185" customWidth="1"/>
    <col min="13530" max="13530" width="14.7109375" style="185" customWidth="1"/>
    <col min="13531" max="13531" width="1.7109375" style="185" customWidth="1"/>
    <col min="13532" max="13532" width="14.7109375" style="185" customWidth="1"/>
    <col min="13533" max="13533" width="9.140625" style="185"/>
    <col min="13534" max="13534" width="9.85546875" style="185" bestFit="1" customWidth="1"/>
    <col min="13535" max="13536" width="10.5703125" style="185" customWidth="1"/>
    <col min="13537" max="13776" width="9.140625" style="185"/>
    <col min="13777" max="13779" width="2.140625" style="185" customWidth="1"/>
    <col min="13780" max="13780" width="7.42578125" style="185" customWidth="1"/>
    <col min="13781" max="13781" width="2.140625" style="185" customWidth="1"/>
    <col min="13782" max="13782" width="2.42578125" style="185" customWidth="1"/>
    <col min="13783" max="13783" width="28.85546875" style="185" customWidth="1"/>
    <col min="13784" max="13784" width="8.140625" style="185" bestFit="1" customWidth="1"/>
    <col min="13785" max="13785" width="1.7109375" style="185" customWidth="1"/>
    <col min="13786" max="13786" width="14.7109375" style="185" customWidth="1"/>
    <col min="13787" max="13787" width="1.7109375" style="185" customWidth="1"/>
    <col min="13788" max="13788" width="14.7109375" style="185" customWidth="1"/>
    <col min="13789" max="13789" width="9.140625" style="185"/>
    <col min="13790" max="13790" width="9.85546875" style="185" bestFit="1" customWidth="1"/>
    <col min="13791" max="13792" width="10.5703125" style="185" customWidth="1"/>
    <col min="13793" max="14032" width="9.140625" style="185"/>
    <col min="14033" max="14035" width="2.140625" style="185" customWidth="1"/>
    <col min="14036" max="14036" width="7.42578125" style="185" customWidth="1"/>
    <col min="14037" max="14037" width="2.140625" style="185" customWidth="1"/>
    <col min="14038" max="14038" width="2.42578125" style="185" customWidth="1"/>
    <col min="14039" max="14039" width="28.85546875" style="185" customWidth="1"/>
    <col min="14040" max="14040" width="8.140625" style="185" bestFit="1" customWidth="1"/>
    <col min="14041" max="14041" width="1.7109375" style="185" customWidth="1"/>
    <col min="14042" max="14042" width="14.7109375" style="185" customWidth="1"/>
    <col min="14043" max="14043" width="1.7109375" style="185" customWidth="1"/>
    <col min="14044" max="14044" width="14.7109375" style="185" customWidth="1"/>
    <col min="14045" max="14045" width="9.140625" style="185"/>
    <col min="14046" max="14046" width="9.85546875" style="185" bestFit="1" customWidth="1"/>
    <col min="14047" max="14048" width="10.5703125" style="185" customWidth="1"/>
    <col min="14049" max="14288" width="9.140625" style="185"/>
    <col min="14289" max="14291" width="2.140625" style="185" customWidth="1"/>
    <col min="14292" max="14292" width="7.42578125" style="185" customWidth="1"/>
    <col min="14293" max="14293" width="2.140625" style="185" customWidth="1"/>
    <col min="14294" max="14294" width="2.42578125" style="185" customWidth="1"/>
    <col min="14295" max="14295" width="28.85546875" style="185" customWidth="1"/>
    <col min="14296" max="14296" width="8.140625" style="185" bestFit="1" customWidth="1"/>
    <col min="14297" max="14297" width="1.7109375" style="185" customWidth="1"/>
    <col min="14298" max="14298" width="14.7109375" style="185" customWidth="1"/>
    <col min="14299" max="14299" width="1.7109375" style="185" customWidth="1"/>
    <col min="14300" max="14300" width="14.7109375" style="185" customWidth="1"/>
    <col min="14301" max="14301" width="9.140625" style="185"/>
    <col min="14302" max="14302" width="9.85546875" style="185" bestFit="1" customWidth="1"/>
    <col min="14303" max="14304" width="10.5703125" style="185" customWidth="1"/>
    <col min="14305" max="14544" width="9.140625" style="185"/>
    <col min="14545" max="14547" width="2.140625" style="185" customWidth="1"/>
    <col min="14548" max="14548" width="7.42578125" style="185" customWidth="1"/>
    <col min="14549" max="14549" width="2.140625" style="185" customWidth="1"/>
    <col min="14550" max="14550" width="2.42578125" style="185" customWidth="1"/>
    <col min="14551" max="14551" width="28.85546875" style="185" customWidth="1"/>
    <col min="14552" max="14552" width="8.140625" style="185" bestFit="1" customWidth="1"/>
    <col min="14553" max="14553" width="1.7109375" style="185" customWidth="1"/>
    <col min="14554" max="14554" width="14.7109375" style="185" customWidth="1"/>
    <col min="14555" max="14555" width="1.7109375" style="185" customWidth="1"/>
    <col min="14556" max="14556" width="14.7109375" style="185" customWidth="1"/>
    <col min="14557" max="14557" width="9.140625" style="185"/>
    <col min="14558" max="14558" width="9.85546875" style="185" bestFit="1" customWidth="1"/>
    <col min="14559" max="14560" width="10.5703125" style="185" customWidth="1"/>
    <col min="14561" max="14800" width="9.140625" style="185"/>
    <col min="14801" max="14803" width="2.140625" style="185" customWidth="1"/>
    <col min="14804" max="14804" width="7.42578125" style="185" customWidth="1"/>
    <col min="14805" max="14805" width="2.140625" style="185" customWidth="1"/>
    <col min="14806" max="14806" width="2.42578125" style="185" customWidth="1"/>
    <col min="14807" max="14807" width="28.85546875" style="185" customWidth="1"/>
    <col min="14808" max="14808" width="8.140625" style="185" bestFit="1" customWidth="1"/>
    <col min="14809" max="14809" width="1.7109375" style="185" customWidth="1"/>
    <col min="14810" max="14810" width="14.7109375" style="185" customWidth="1"/>
    <col min="14811" max="14811" width="1.7109375" style="185" customWidth="1"/>
    <col min="14812" max="14812" width="14.7109375" style="185" customWidth="1"/>
    <col min="14813" max="14813" width="9.140625" style="185"/>
    <col min="14814" max="14814" width="9.85546875" style="185" bestFit="1" customWidth="1"/>
    <col min="14815" max="14816" width="10.5703125" style="185" customWidth="1"/>
    <col min="14817" max="15056" width="9.140625" style="185"/>
    <col min="15057" max="15059" width="2.140625" style="185" customWidth="1"/>
    <col min="15060" max="15060" width="7.42578125" style="185" customWidth="1"/>
    <col min="15061" max="15061" width="2.140625" style="185" customWidth="1"/>
    <col min="15062" max="15062" width="2.42578125" style="185" customWidth="1"/>
    <col min="15063" max="15063" width="28.85546875" style="185" customWidth="1"/>
    <col min="15064" max="15064" width="8.140625" style="185" bestFit="1" customWidth="1"/>
    <col min="15065" max="15065" width="1.7109375" style="185" customWidth="1"/>
    <col min="15066" max="15066" width="14.7109375" style="185" customWidth="1"/>
    <col min="15067" max="15067" width="1.7109375" style="185" customWidth="1"/>
    <col min="15068" max="15068" width="14.7109375" style="185" customWidth="1"/>
    <col min="15069" max="15069" width="9.140625" style="185"/>
    <col min="15070" max="15070" width="9.85546875" style="185" bestFit="1" customWidth="1"/>
    <col min="15071" max="15072" width="10.5703125" style="185" customWidth="1"/>
    <col min="15073" max="15312" width="9.140625" style="185"/>
    <col min="15313" max="15315" width="2.140625" style="185" customWidth="1"/>
    <col min="15316" max="15316" width="7.42578125" style="185" customWidth="1"/>
    <col min="15317" max="15317" width="2.140625" style="185" customWidth="1"/>
    <col min="15318" max="15318" width="2.42578125" style="185" customWidth="1"/>
    <col min="15319" max="15319" width="28.85546875" style="185" customWidth="1"/>
    <col min="15320" max="15320" width="8.140625" style="185" bestFit="1" customWidth="1"/>
    <col min="15321" max="15321" width="1.7109375" style="185" customWidth="1"/>
    <col min="15322" max="15322" width="14.7109375" style="185" customWidth="1"/>
    <col min="15323" max="15323" width="1.7109375" style="185" customWidth="1"/>
    <col min="15324" max="15324" width="14.7109375" style="185" customWidth="1"/>
    <col min="15325" max="15325" width="9.140625" style="185"/>
    <col min="15326" max="15326" width="9.85546875" style="185" bestFit="1" customWidth="1"/>
    <col min="15327" max="15328" width="10.5703125" style="185" customWidth="1"/>
    <col min="15329" max="15568" width="9.140625" style="185"/>
    <col min="15569" max="15571" width="2.140625" style="185" customWidth="1"/>
    <col min="15572" max="15572" width="7.42578125" style="185" customWidth="1"/>
    <col min="15573" max="15573" width="2.140625" style="185" customWidth="1"/>
    <col min="15574" max="15574" width="2.42578125" style="185" customWidth="1"/>
    <col min="15575" max="15575" width="28.85546875" style="185" customWidth="1"/>
    <col min="15576" max="15576" width="8.140625" style="185" bestFit="1" customWidth="1"/>
    <col min="15577" max="15577" width="1.7109375" style="185" customWidth="1"/>
    <col min="15578" max="15578" width="14.7109375" style="185" customWidth="1"/>
    <col min="15579" max="15579" width="1.7109375" style="185" customWidth="1"/>
    <col min="15580" max="15580" width="14.7109375" style="185" customWidth="1"/>
    <col min="15581" max="15581" width="9.140625" style="185"/>
    <col min="15582" max="15582" width="9.85546875" style="185" bestFit="1" customWidth="1"/>
    <col min="15583" max="15584" width="10.5703125" style="185" customWidth="1"/>
    <col min="15585" max="15824" width="9.140625" style="185"/>
    <col min="15825" max="15827" width="2.140625" style="185" customWidth="1"/>
    <col min="15828" max="15828" width="7.42578125" style="185" customWidth="1"/>
    <col min="15829" max="15829" width="2.140625" style="185" customWidth="1"/>
    <col min="15830" max="15830" width="2.42578125" style="185" customWidth="1"/>
    <col min="15831" max="15831" width="28.85546875" style="185" customWidth="1"/>
    <col min="15832" max="15832" width="8.140625" style="185" bestFit="1" customWidth="1"/>
    <col min="15833" max="15833" width="1.7109375" style="185" customWidth="1"/>
    <col min="15834" max="15834" width="14.7109375" style="185" customWidth="1"/>
    <col min="15835" max="15835" width="1.7109375" style="185" customWidth="1"/>
    <col min="15836" max="15836" width="14.7109375" style="185" customWidth="1"/>
    <col min="15837" max="15837" width="9.140625" style="185"/>
    <col min="15838" max="15838" width="9.85546875" style="185" bestFit="1" customWidth="1"/>
    <col min="15839" max="15840" width="10.5703125" style="185" customWidth="1"/>
    <col min="15841" max="16080" width="9.140625" style="185"/>
    <col min="16081" max="16083" width="2.140625" style="185" customWidth="1"/>
    <col min="16084" max="16084" width="7.42578125" style="185" customWidth="1"/>
    <col min="16085" max="16085" width="2.140625" style="185" customWidth="1"/>
    <col min="16086" max="16086" width="2.42578125" style="185" customWidth="1"/>
    <col min="16087" max="16087" width="28.85546875" style="185" customWidth="1"/>
    <col min="16088" max="16088" width="8.140625" style="185" bestFit="1" customWidth="1"/>
    <col min="16089" max="16089" width="1.7109375" style="185" customWidth="1"/>
    <col min="16090" max="16090" width="14.7109375" style="185" customWidth="1"/>
    <col min="16091" max="16091" width="1.7109375" style="185" customWidth="1"/>
    <col min="16092" max="16092" width="14.7109375" style="185" customWidth="1"/>
    <col min="16093" max="16093" width="9.140625" style="185"/>
    <col min="16094" max="16094" width="9.85546875" style="185" bestFit="1" customWidth="1"/>
    <col min="16095" max="16096" width="10.5703125" style="185" customWidth="1"/>
    <col min="16097" max="16375" width="9.140625" style="185"/>
    <col min="16376" max="16380" width="9.140625" style="185" customWidth="1"/>
    <col min="16381" max="16384" width="9.140625" style="185"/>
  </cols>
  <sheetData>
    <row r="1" spans="1:16" s="180" customFormat="1" ht="21" customHeight="1">
      <c r="A1" s="179" t="s">
        <v>98</v>
      </c>
      <c r="H1" s="181"/>
      <c r="I1" s="181"/>
      <c r="J1" s="21"/>
      <c r="K1" s="22"/>
      <c r="L1" s="21"/>
      <c r="M1" s="22"/>
      <c r="N1" s="23"/>
      <c r="O1" s="24"/>
      <c r="P1" s="23"/>
    </row>
    <row r="2" spans="1:16" s="180" customFormat="1" ht="21" customHeight="1">
      <c r="A2" s="180" t="s">
        <v>29</v>
      </c>
      <c r="H2" s="181"/>
      <c r="I2" s="181"/>
      <c r="J2" s="21"/>
      <c r="K2" s="22"/>
      <c r="L2" s="21"/>
      <c r="M2" s="22"/>
      <c r="N2" s="23"/>
      <c r="O2" s="24"/>
      <c r="P2" s="23"/>
    </row>
    <row r="3" spans="1:16" s="180" customFormat="1" ht="21" customHeight="1">
      <c r="A3" s="182" t="s">
        <v>149</v>
      </c>
      <c r="B3" s="183"/>
      <c r="C3" s="183"/>
      <c r="D3" s="183"/>
      <c r="E3" s="183"/>
      <c r="F3" s="183"/>
      <c r="G3" s="183"/>
      <c r="H3" s="184"/>
      <c r="I3" s="184"/>
      <c r="J3" s="245"/>
      <c r="K3" s="244"/>
      <c r="L3" s="245"/>
      <c r="M3" s="244"/>
      <c r="N3" s="25"/>
      <c r="O3" s="26"/>
      <c r="P3" s="25"/>
    </row>
    <row r="4" spans="1:16" s="180" customFormat="1" ht="21" customHeight="1">
      <c r="H4" s="181"/>
      <c r="I4" s="181"/>
      <c r="J4" s="21"/>
      <c r="K4" s="22"/>
      <c r="L4" s="21"/>
      <c r="M4" s="22"/>
      <c r="N4" s="23"/>
      <c r="O4" s="24"/>
      <c r="P4" s="23"/>
    </row>
    <row r="5" spans="1:16" s="180" customFormat="1" ht="21" customHeight="1">
      <c r="H5" s="181"/>
      <c r="I5" s="181"/>
      <c r="J5" s="247" t="s">
        <v>51</v>
      </c>
      <c r="K5" s="247"/>
      <c r="L5" s="247"/>
      <c r="M5" s="27"/>
      <c r="N5" s="247" t="s">
        <v>75</v>
      </c>
      <c r="O5" s="247"/>
      <c r="P5" s="247"/>
    </row>
    <row r="6" spans="1:16" s="180" customFormat="1" ht="21" customHeight="1">
      <c r="H6" s="181"/>
      <c r="I6" s="181"/>
      <c r="J6" s="28" t="s">
        <v>43</v>
      </c>
      <c r="K6" s="27"/>
      <c r="L6" s="29" t="s">
        <v>44</v>
      </c>
      <c r="M6" s="27"/>
      <c r="N6" s="28" t="s">
        <v>43</v>
      </c>
      <c r="O6" s="27"/>
      <c r="P6" s="29" t="s">
        <v>44</v>
      </c>
    </row>
    <row r="7" spans="1:16" s="180" customFormat="1" ht="21" customHeight="1">
      <c r="H7" s="181"/>
      <c r="I7" s="181"/>
      <c r="J7" s="29" t="s">
        <v>147</v>
      </c>
      <c r="K7" s="27"/>
      <c r="L7" s="29" t="s">
        <v>39</v>
      </c>
      <c r="M7" s="30"/>
      <c r="N7" s="29" t="s">
        <v>147</v>
      </c>
      <c r="O7" s="27"/>
      <c r="P7" s="29" t="s">
        <v>39</v>
      </c>
    </row>
    <row r="8" spans="1:16" s="180" customFormat="1" ht="21" customHeight="1">
      <c r="H8" s="181"/>
      <c r="I8" s="181"/>
      <c r="J8" s="23" t="s">
        <v>150</v>
      </c>
      <c r="K8" s="22"/>
      <c r="L8" s="23" t="s">
        <v>112</v>
      </c>
      <c r="M8" s="31"/>
      <c r="N8" s="23" t="s">
        <v>150</v>
      </c>
      <c r="O8" s="22"/>
      <c r="P8" s="23" t="s">
        <v>112</v>
      </c>
    </row>
    <row r="9" spans="1:16" s="180" customFormat="1" ht="21" customHeight="1">
      <c r="H9" s="184" t="s">
        <v>1</v>
      </c>
      <c r="I9" s="181"/>
      <c r="J9" s="25" t="s">
        <v>2</v>
      </c>
      <c r="K9" s="22"/>
      <c r="L9" s="25" t="s">
        <v>2</v>
      </c>
      <c r="M9" s="24"/>
      <c r="N9" s="25" t="s">
        <v>2</v>
      </c>
      <c r="O9" s="24"/>
      <c r="P9" s="25" t="s">
        <v>2</v>
      </c>
    </row>
    <row r="10" spans="1:16" s="180" customFormat="1" ht="8.1" customHeight="1">
      <c r="H10" s="181"/>
      <c r="I10" s="181"/>
      <c r="J10" s="173"/>
      <c r="K10" s="22"/>
      <c r="L10" s="29"/>
      <c r="M10" s="24"/>
      <c r="N10" s="173"/>
      <c r="O10" s="24"/>
      <c r="P10" s="29"/>
    </row>
    <row r="11" spans="1:16" s="188" customFormat="1" ht="20.100000000000001" customHeight="1">
      <c r="A11" s="180" t="s">
        <v>0</v>
      </c>
      <c r="B11" s="185"/>
      <c r="C11" s="185"/>
      <c r="D11" s="185"/>
      <c r="E11" s="185"/>
      <c r="F11" s="185"/>
      <c r="G11" s="185"/>
      <c r="H11" s="50"/>
      <c r="I11" s="50"/>
      <c r="J11" s="174"/>
      <c r="K11" s="50"/>
      <c r="L11" s="186"/>
      <c r="M11" s="187"/>
      <c r="N11" s="174"/>
      <c r="O11" s="186"/>
      <c r="P11" s="186"/>
    </row>
    <row r="12" spans="1:16" s="188" customFormat="1" ht="6" customHeight="1">
      <c r="A12" s="185"/>
      <c r="B12" s="185"/>
      <c r="C12" s="185"/>
      <c r="D12" s="185"/>
      <c r="E12" s="189"/>
      <c r="F12" s="185"/>
      <c r="G12" s="185"/>
      <c r="H12" s="50"/>
      <c r="I12" s="50"/>
      <c r="J12" s="174"/>
      <c r="K12" s="50"/>
      <c r="L12" s="186"/>
      <c r="M12" s="187"/>
      <c r="N12" s="174"/>
      <c r="O12" s="186"/>
      <c r="P12" s="186"/>
    </row>
    <row r="13" spans="1:16" s="188" customFormat="1" ht="20.100000000000001" customHeight="1">
      <c r="A13" s="180" t="s">
        <v>20</v>
      </c>
      <c r="B13" s="189"/>
      <c r="C13" s="185"/>
      <c r="D13" s="185"/>
      <c r="E13" s="189"/>
      <c r="F13" s="185"/>
      <c r="G13" s="185"/>
      <c r="H13" s="50"/>
      <c r="I13" s="50"/>
      <c r="J13" s="174"/>
      <c r="K13" s="50"/>
      <c r="L13" s="186"/>
      <c r="M13" s="187"/>
      <c r="N13" s="174"/>
      <c r="O13" s="186"/>
      <c r="P13" s="186"/>
    </row>
    <row r="14" spans="1:16" s="188" customFormat="1" ht="6" customHeight="1">
      <c r="A14" s="180"/>
      <c r="B14" s="189"/>
      <c r="C14" s="185"/>
      <c r="D14" s="185"/>
      <c r="E14" s="189"/>
      <c r="F14" s="185"/>
      <c r="G14" s="185"/>
      <c r="H14" s="50"/>
      <c r="I14" s="50"/>
      <c r="J14" s="174"/>
      <c r="K14" s="50"/>
      <c r="L14" s="186"/>
      <c r="M14" s="187"/>
      <c r="N14" s="174"/>
      <c r="O14" s="186"/>
      <c r="P14" s="186"/>
    </row>
    <row r="15" spans="1:16" s="188" customFormat="1" ht="20.100000000000001" customHeight="1">
      <c r="A15" s="185" t="s">
        <v>21</v>
      </c>
      <c r="B15" s="185"/>
      <c r="C15" s="185"/>
      <c r="D15" s="185"/>
      <c r="E15" s="185"/>
      <c r="F15" s="185"/>
      <c r="G15" s="185"/>
      <c r="H15" s="50">
        <v>7</v>
      </c>
      <c r="I15" s="50"/>
      <c r="J15" s="174">
        <v>521149283</v>
      </c>
      <c r="K15" s="187"/>
      <c r="L15" s="186">
        <v>497653839</v>
      </c>
      <c r="M15" s="187"/>
      <c r="N15" s="174">
        <v>492834434</v>
      </c>
      <c r="O15" s="187"/>
      <c r="P15" s="186">
        <v>486855634</v>
      </c>
    </row>
    <row r="16" spans="1:16" s="188" customFormat="1" ht="20.100000000000001" customHeight="1">
      <c r="A16" s="185" t="s">
        <v>103</v>
      </c>
      <c r="B16" s="185"/>
      <c r="C16" s="185"/>
      <c r="D16" s="185"/>
      <c r="E16" s="185"/>
      <c r="F16" s="185"/>
      <c r="G16" s="185"/>
      <c r="H16" s="50"/>
      <c r="I16" s="50"/>
      <c r="J16" s="174"/>
      <c r="K16" s="187"/>
      <c r="L16" s="186"/>
      <c r="M16" s="187"/>
      <c r="N16" s="174"/>
      <c r="O16" s="187"/>
      <c r="P16" s="186"/>
    </row>
    <row r="17" spans="1:18" s="188" customFormat="1" ht="20.100000000000001" customHeight="1">
      <c r="A17" s="185"/>
      <c r="B17" s="185" t="s">
        <v>104</v>
      </c>
      <c r="C17" s="185"/>
      <c r="D17" s="185"/>
      <c r="E17" s="185"/>
      <c r="F17" s="185"/>
      <c r="G17" s="185"/>
      <c r="H17" s="50">
        <v>8</v>
      </c>
      <c r="I17" s="50"/>
      <c r="J17" s="174">
        <v>10204250</v>
      </c>
      <c r="K17" s="187"/>
      <c r="L17" s="186">
        <v>10199133</v>
      </c>
      <c r="M17" s="187"/>
      <c r="N17" s="207">
        <v>10204250</v>
      </c>
      <c r="O17" s="187"/>
      <c r="P17" s="186">
        <v>10199133</v>
      </c>
    </row>
    <row r="18" spans="1:18" s="188" customFormat="1" ht="20.100000000000001" customHeight="1">
      <c r="A18" s="185" t="s">
        <v>45</v>
      </c>
      <c r="B18" s="185"/>
      <c r="C18" s="185"/>
      <c r="D18" s="185"/>
      <c r="E18" s="189"/>
      <c r="F18" s="185"/>
      <c r="G18" s="185"/>
      <c r="H18" s="185"/>
      <c r="I18" s="185"/>
      <c r="J18" s="175"/>
      <c r="K18" s="185"/>
      <c r="L18" s="185"/>
      <c r="M18" s="185"/>
      <c r="N18" s="175"/>
      <c r="O18" s="185"/>
      <c r="P18" s="185"/>
    </row>
    <row r="19" spans="1:18" s="188" customFormat="1" ht="20.100000000000001" customHeight="1">
      <c r="A19" s="185"/>
      <c r="B19" s="185" t="s">
        <v>113</v>
      </c>
      <c r="C19" s="185"/>
      <c r="D19" s="185"/>
      <c r="E19" s="189"/>
      <c r="F19" s="185"/>
      <c r="G19" s="185"/>
      <c r="H19" s="50">
        <v>9</v>
      </c>
      <c r="I19" s="50"/>
      <c r="J19" s="174">
        <v>97495950</v>
      </c>
      <c r="K19" s="187"/>
      <c r="L19" s="186">
        <v>121888463</v>
      </c>
      <c r="M19" s="187"/>
      <c r="N19" s="174">
        <v>53301142</v>
      </c>
      <c r="O19" s="187"/>
      <c r="P19" s="186">
        <v>53332269</v>
      </c>
      <c r="R19" s="242"/>
    </row>
    <row r="20" spans="1:18" ht="20.100000000000001" customHeight="1">
      <c r="A20" s="185" t="s">
        <v>90</v>
      </c>
      <c r="E20" s="189"/>
      <c r="H20" s="50">
        <v>15</v>
      </c>
      <c r="J20" s="174">
        <v>0</v>
      </c>
      <c r="K20" s="187"/>
      <c r="L20" s="186">
        <v>0</v>
      </c>
      <c r="M20" s="187"/>
      <c r="N20" s="174">
        <v>10000000</v>
      </c>
      <c r="O20" s="187"/>
      <c r="P20" s="186">
        <v>0</v>
      </c>
    </row>
    <row r="21" spans="1:18" ht="20.100000000000001" customHeight="1">
      <c r="A21" s="185" t="s">
        <v>7</v>
      </c>
      <c r="J21" s="176">
        <v>10234385</v>
      </c>
      <c r="K21" s="187"/>
      <c r="L21" s="190">
        <v>10387796</v>
      </c>
      <c r="M21" s="187"/>
      <c r="N21" s="176">
        <v>6313343</v>
      </c>
      <c r="O21" s="187"/>
      <c r="P21" s="190">
        <v>6285042</v>
      </c>
      <c r="R21" s="194"/>
    </row>
    <row r="22" spans="1:18" ht="6" customHeight="1">
      <c r="E22" s="189"/>
      <c r="J22" s="174"/>
      <c r="K22" s="186"/>
      <c r="L22" s="186"/>
      <c r="M22" s="186"/>
      <c r="N22" s="174"/>
      <c r="O22" s="186"/>
      <c r="P22" s="186"/>
    </row>
    <row r="23" spans="1:18" ht="20.100000000000001" customHeight="1">
      <c r="A23" s="180" t="s">
        <v>8</v>
      </c>
      <c r="J23" s="176">
        <f>SUM(J15:J21)</f>
        <v>639083868</v>
      </c>
      <c r="K23" s="186"/>
      <c r="L23" s="190">
        <f>SUM(L15:L21)</f>
        <v>640129231</v>
      </c>
      <c r="M23" s="186"/>
      <c r="N23" s="176">
        <f>SUM(N15:N21)</f>
        <v>572653169</v>
      </c>
      <c r="O23" s="186"/>
      <c r="P23" s="190">
        <f>SUM(P15:P21)</f>
        <v>556672078</v>
      </c>
    </row>
    <row r="24" spans="1:18" s="188" customFormat="1" ht="18.75">
      <c r="H24" s="191"/>
      <c r="I24" s="191"/>
      <c r="J24" s="177"/>
      <c r="K24" s="192"/>
      <c r="L24" s="192"/>
      <c r="M24" s="192"/>
      <c r="N24" s="177"/>
      <c r="O24" s="192"/>
      <c r="P24" s="192"/>
    </row>
    <row r="25" spans="1:18" ht="20.100000000000001" customHeight="1">
      <c r="A25" s="180" t="s">
        <v>4</v>
      </c>
      <c r="J25" s="174"/>
      <c r="K25" s="186"/>
      <c r="L25" s="186"/>
      <c r="M25" s="186"/>
      <c r="N25" s="174"/>
      <c r="O25" s="186"/>
      <c r="P25" s="186"/>
    </row>
    <row r="26" spans="1:18" ht="6" customHeight="1">
      <c r="A26" s="180"/>
      <c r="J26" s="174"/>
      <c r="K26" s="186"/>
      <c r="L26" s="186"/>
      <c r="M26" s="186"/>
      <c r="N26" s="174"/>
      <c r="O26" s="186"/>
      <c r="P26" s="186"/>
    </row>
    <row r="27" spans="1:18" ht="20.100000000000001" customHeight="1">
      <c r="A27" s="185" t="s">
        <v>63</v>
      </c>
      <c r="H27" s="50">
        <v>10</v>
      </c>
      <c r="J27" s="174">
        <v>1295986</v>
      </c>
      <c r="K27" s="193"/>
      <c r="L27" s="186">
        <v>1263741</v>
      </c>
      <c r="M27" s="193"/>
      <c r="N27" s="174">
        <v>2250000</v>
      </c>
      <c r="O27" s="193"/>
      <c r="P27" s="186">
        <v>2250000</v>
      </c>
    </row>
    <row r="28" spans="1:18" ht="20.100000000000001" customHeight="1">
      <c r="A28" s="185" t="s">
        <v>46</v>
      </c>
      <c r="H28" s="50">
        <v>10</v>
      </c>
      <c r="J28" s="174">
        <v>0</v>
      </c>
      <c r="K28" s="193"/>
      <c r="L28" s="186">
        <v>0</v>
      </c>
      <c r="M28" s="193"/>
      <c r="N28" s="174">
        <v>17999780</v>
      </c>
      <c r="O28" s="193"/>
      <c r="P28" s="186">
        <v>17999780</v>
      </c>
    </row>
    <row r="29" spans="1:18" ht="20.100000000000001" customHeight="1">
      <c r="A29" s="185" t="s">
        <v>114</v>
      </c>
      <c r="H29" s="185"/>
      <c r="I29" s="185"/>
      <c r="J29" s="175"/>
      <c r="K29" s="185"/>
      <c r="L29" s="185"/>
      <c r="M29" s="185"/>
      <c r="N29" s="175"/>
      <c r="O29" s="185"/>
      <c r="P29" s="185"/>
    </row>
    <row r="30" spans="1:18" ht="20.100000000000001" customHeight="1">
      <c r="B30" s="185" t="s">
        <v>115</v>
      </c>
      <c r="H30" s="50">
        <v>11</v>
      </c>
      <c r="J30" s="174">
        <v>2124577</v>
      </c>
      <c r="K30" s="187"/>
      <c r="L30" s="186">
        <v>2843843</v>
      </c>
      <c r="M30" s="187"/>
      <c r="N30" s="174">
        <v>1279842</v>
      </c>
      <c r="O30" s="187"/>
      <c r="P30" s="186">
        <v>1944263</v>
      </c>
    </row>
    <row r="31" spans="1:18" ht="20.100000000000001" customHeight="1">
      <c r="A31" s="185" t="s">
        <v>105</v>
      </c>
      <c r="H31" s="50">
        <v>11</v>
      </c>
      <c r="J31" s="174">
        <v>1778856</v>
      </c>
      <c r="K31" s="187"/>
      <c r="L31" s="186">
        <v>1999666</v>
      </c>
      <c r="M31" s="187"/>
      <c r="N31" s="174">
        <v>1778856</v>
      </c>
      <c r="O31" s="187"/>
      <c r="P31" s="186">
        <v>1999666</v>
      </c>
    </row>
    <row r="32" spans="1:18" ht="20.100000000000001" customHeight="1">
      <c r="A32" s="185" t="s">
        <v>47</v>
      </c>
      <c r="H32" s="50">
        <v>11</v>
      </c>
      <c r="J32" s="174">
        <v>837338</v>
      </c>
      <c r="K32" s="187"/>
      <c r="L32" s="186">
        <v>887559</v>
      </c>
      <c r="M32" s="187"/>
      <c r="N32" s="174">
        <v>9838</v>
      </c>
      <c r="O32" s="187"/>
      <c r="P32" s="186">
        <v>12798</v>
      </c>
    </row>
    <row r="33" spans="1:16" ht="20.100000000000001" customHeight="1">
      <c r="A33" s="185" t="s">
        <v>48</v>
      </c>
      <c r="I33" s="185"/>
      <c r="J33" s="174">
        <v>1965571</v>
      </c>
      <c r="K33" s="194"/>
      <c r="L33" s="186">
        <v>2489230</v>
      </c>
      <c r="M33" s="194"/>
      <c r="N33" s="174">
        <v>1082727</v>
      </c>
      <c r="O33" s="194"/>
      <c r="P33" s="186">
        <v>1043970</v>
      </c>
    </row>
    <row r="34" spans="1:16" ht="20.100000000000001" customHeight="1">
      <c r="A34" s="185" t="s">
        <v>28</v>
      </c>
      <c r="J34" s="176">
        <v>1497452</v>
      </c>
      <c r="K34" s="195"/>
      <c r="L34" s="190">
        <v>3740</v>
      </c>
      <c r="M34" s="195"/>
      <c r="N34" s="176">
        <v>1497452</v>
      </c>
      <c r="O34" s="195"/>
      <c r="P34" s="190">
        <v>3740</v>
      </c>
    </row>
    <row r="35" spans="1:16" ht="6" customHeight="1">
      <c r="E35" s="189"/>
      <c r="J35" s="174"/>
      <c r="K35" s="186"/>
      <c r="L35" s="186"/>
      <c r="M35" s="186"/>
      <c r="N35" s="174"/>
      <c r="O35" s="186"/>
      <c r="P35" s="186"/>
    </row>
    <row r="36" spans="1:16" ht="20.100000000000001" customHeight="1">
      <c r="A36" s="180" t="s">
        <v>5</v>
      </c>
      <c r="J36" s="176">
        <f>SUM(J27:J34)</f>
        <v>9499780</v>
      </c>
      <c r="K36" s="186"/>
      <c r="L36" s="190">
        <f>SUM(L27:L34)</f>
        <v>9487779</v>
      </c>
      <c r="M36" s="186"/>
      <c r="N36" s="176">
        <f>SUM(N27:N34)</f>
        <v>25898495</v>
      </c>
      <c r="O36" s="186"/>
      <c r="P36" s="190">
        <f>SUM(P27:P34)</f>
        <v>25254217</v>
      </c>
    </row>
    <row r="37" spans="1:16" ht="6" customHeight="1">
      <c r="J37" s="174"/>
      <c r="K37" s="186"/>
      <c r="L37" s="186"/>
      <c r="M37" s="186"/>
      <c r="N37" s="174"/>
      <c r="O37" s="186"/>
      <c r="P37" s="186"/>
    </row>
    <row r="38" spans="1:16" ht="20.100000000000001" customHeight="1" thickBot="1">
      <c r="A38" s="180" t="s">
        <v>9</v>
      </c>
      <c r="J38" s="178">
        <f>+J36+J23</f>
        <v>648583648</v>
      </c>
      <c r="K38" s="186"/>
      <c r="L38" s="196">
        <f>+L36+L23</f>
        <v>649617010</v>
      </c>
      <c r="M38" s="186"/>
      <c r="N38" s="178">
        <f>+N36+N23</f>
        <v>598551664</v>
      </c>
      <c r="O38" s="186"/>
      <c r="P38" s="196">
        <f>+P36+P23</f>
        <v>581926295</v>
      </c>
    </row>
    <row r="39" spans="1:16" ht="21" customHeight="1" thickTop="1">
      <c r="A39" s="180"/>
      <c r="J39" s="13"/>
      <c r="K39" s="35"/>
      <c r="L39" s="13"/>
      <c r="M39" s="35"/>
      <c r="N39" s="13"/>
      <c r="O39" s="36"/>
      <c r="P39" s="13"/>
    </row>
    <row r="40" spans="1:16" ht="18" customHeight="1">
      <c r="A40" s="180"/>
      <c r="J40" s="13"/>
      <c r="K40" s="35"/>
      <c r="L40" s="13"/>
      <c r="M40" s="35"/>
      <c r="N40" s="13"/>
      <c r="O40" s="36"/>
      <c r="P40" s="13"/>
    </row>
    <row r="41" spans="1:16" ht="13.5" customHeight="1">
      <c r="A41" s="180"/>
      <c r="J41" s="13"/>
      <c r="K41" s="35"/>
      <c r="L41" s="13"/>
      <c r="M41" s="35"/>
      <c r="N41" s="13"/>
      <c r="O41" s="36"/>
      <c r="P41" s="13"/>
    </row>
    <row r="42" spans="1:16" ht="21" customHeight="1">
      <c r="A42" s="185" t="s">
        <v>116</v>
      </c>
      <c r="H42" s="185"/>
      <c r="I42" s="185"/>
      <c r="J42" s="185"/>
      <c r="K42" s="185"/>
      <c r="L42" s="185"/>
      <c r="M42" s="185"/>
      <c r="N42" s="185"/>
      <c r="O42" s="185"/>
      <c r="P42" s="185"/>
    </row>
    <row r="43" spans="1:16" ht="21" customHeight="1">
      <c r="A43" s="185" t="s">
        <v>165</v>
      </c>
      <c r="H43" s="185"/>
      <c r="I43" s="185"/>
      <c r="J43" s="185"/>
      <c r="K43" s="185"/>
      <c r="L43" s="185"/>
      <c r="M43" s="185"/>
      <c r="N43" s="185"/>
      <c r="O43" s="185"/>
      <c r="P43" s="185"/>
    </row>
    <row r="44" spans="1:16" ht="11.25" customHeight="1">
      <c r="A44" s="197"/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</row>
    <row r="45" spans="1:16" ht="12" customHeight="1">
      <c r="A45" s="50"/>
      <c r="B45" s="50"/>
      <c r="C45" s="50"/>
      <c r="D45" s="50"/>
      <c r="E45" s="50"/>
      <c r="F45" s="50"/>
      <c r="G45" s="50"/>
      <c r="J45" s="50"/>
      <c r="K45" s="35"/>
      <c r="L45" s="197"/>
      <c r="M45" s="197"/>
      <c r="N45" s="197"/>
      <c r="O45" s="197"/>
      <c r="P45" s="197"/>
    </row>
    <row r="46" spans="1:16" ht="21.95" customHeight="1">
      <c r="A46" s="198" t="s">
        <v>135</v>
      </c>
      <c r="B46" s="198"/>
      <c r="C46" s="198"/>
      <c r="D46" s="198"/>
      <c r="E46" s="198"/>
      <c r="F46" s="198"/>
      <c r="G46" s="198"/>
      <c r="H46" s="198"/>
      <c r="I46" s="198"/>
      <c r="J46" s="38"/>
      <c r="K46" s="39"/>
      <c r="L46" s="38"/>
      <c r="M46" s="39"/>
      <c r="N46" s="38"/>
      <c r="O46" s="39"/>
      <c r="P46" s="38"/>
    </row>
    <row r="47" spans="1:16" s="180" customFormat="1" ht="21" customHeight="1">
      <c r="A47" s="179" t="str">
        <f>+A1</f>
        <v>บริษัท แอดเทค ฮับ จำกัด (มหาชน)</v>
      </c>
      <c r="H47" s="181"/>
      <c r="I47" s="181"/>
      <c r="J47" s="21"/>
      <c r="K47" s="22"/>
      <c r="L47" s="21"/>
      <c r="M47" s="22"/>
      <c r="N47" s="23"/>
      <c r="O47" s="24"/>
      <c r="P47" s="23"/>
    </row>
    <row r="48" spans="1:16" s="180" customFormat="1" ht="21" customHeight="1">
      <c r="A48" s="180" t="s">
        <v>99</v>
      </c>
      <c r="H48" s="181"/>
      <c r="I48" s="181"/>
      <c r="J48" s="21"/>
      <c r="K48" s="22"/>
      <c r="L48" s="21"/>
      <c r="M48" s="22"/>
      <c r="N48" s="23"/>
      <c r="O48" s="24"/>
      <c r="P48" s="23"/>
    </row>
    <row r="49" spans="1:18" s="180" customFormat="1" ht="21" customHeight="1">
      <c r="A49" s="182" t="str">
        <f>A3</f>
        <v>ณ วันที่ 31 มีนาคม พ.ศ. 2565</v>
      </c>
      <c r="B49" s="183"/>
      <c r="C49" s="183"/>
      <c r="D49" s="183"/>
      <c r="E49" s="183"/>
      <c r="F49" s="183"/>
      <c r="G49" s="183"/>
      <c r="H49" s="184"/>
      <c r="I49" s="184"/>
      <c r="J49" s="245"/>
      <c r="K49" s="244"/>
      <c r="L49" s="245"/>
      <c r="M49" s="244"/>
      <c r="N49" s="25"/>
      <c r="O49" s="26"/>
      <c r="P49" s="25"/>
    </row>
    <row r="50" spans="1:18" s="180" customFormat="1" ht="21" customHeight="1">
      <c r="H50" s="181"/>
      <c r="I50" s="181"/>
      <c r="J50" s="21"/>
      <c r="K50" s="22"/>
      <c r="L50" s="21"/>
      <c r="M50" s="22"/>
      <c r="N50" s="23"/>
      <c r="O50" s="24"/>
      <c r="P50" s="23"/>
    </row>
    <row r="51" spans="1:18" s="180" customFormat="1" ht="21" customHeight="1">
      <c r="H51" s="181"/>
      <c r="I51" s="181"/>
      <c r="J51" s="247" t="s">
        <v>51</v>
      </c>
      <c r="K51" s="247"/>
      <c r="L51" s="247"/>
      <c r="M51" s="27"/>
      <c r="N51" s="247" t="s">
        <v>75</v>
      </c>
      <c r="O51" s="247"/>
      <c r="P51" s="247"/>
    </row>
    <row r="52" spans="1:18" s="180" customFormat="1" ht="21" customHeight="1">
      <c r="H52" s="181"/>
      <c r="I52" s="181"/>
      <c r="J52" s="28" t="s">
        <v>43</v>
      </c>
      <c r="K52" s="27"/>
      <c r="L52" s="29" t="s">
        <v>44</v>
      </c>
      <c r="M52" s="27"/>
      <c r="N52" s="28" t="s">
        <v>43</v>
      </c>
      <c r="O52" s="27"/>
      <c r="P52" s="29" t="s">
        <v>44</v>
      </c>
    </row>
    <row r="53" spans="1:18" s="180" customFormat="1" ht="21" customHeight="1">
      <c r="H53" s="181"/>
      <c r="I53" s="181"/>
      <c r="J53" s="29" t="s">
        <v>147</v>
      </c>
      <c r="K53" s="27"/>
      <c r="L53" s="29" t="s">
        <v>39</v>
      </c>
      <c r="M53" s="30"/>
      <c r="N53" s="29" t="s">
        <v>147</v>
      </c>
      <c r="O53" s="27"/>
      <c r="P53" s="29" t="s">
        <v>39</v>
      </c>
    </row>
    <row r="54" spans="1:18" s="180" customFormat="1" ht="21" customHeight="1">
      <c r="H54" s="181"/>
      <c r="I54" s="181"/>
      <c r="J54" s="23" t="s">
        <v>150</v>
      </c>
      <c r="K54" s="22"/>
      <c r="L54" s="23" t="s">
        <v>112</v>
      </c>
      <c r="M54" s="31"/>
      <c r="N54" s="23" t="s">
        <v>150</v>
      </c>
      <c r="O54" s="22"/>
      <c r="P54" s="23" t="s">
        <v>112</v>
      </c>
    </row>
    <row r="55" spans="1:18" s="180" customFormat="1" ht="21" customHeight="1">
      <c r="H55" s="184" t="s">
        <v>1</v>
      </c>
      <c r="I55" s="181"/>
      <c r="J55" s="25" t="s">
        <v>2</v>
      </c>
      <c r="K55" s="22"/>
      <c r="L55" s="25" t="s">
        <v>2</v>
      </c>
      <c r="M55" s="24"/>
      <c r="N55" s="25" t="s">
        <v>2</v>
      </c>
      <c r="O55" s="24"/>
      <c r="P55" s="25" t="s">
        <v>2</v>
      </c>
    </row>
    <row r="56" spans="1:18" s="180" customFormat="1" ht="8.1" customHeight="1">
      <c r="H56" s="181"/>
      <c r="I56" s="181"/>
      <c r="J56" s="173"/>
      <c r="K56" s="22"/>
      <c r="L56" s="29"/>
      <c r="M56" s="24"/>
      <c r="N56" s="173"/>
      <c r="O56" s="24"/>
      <c r="P56" s="29"/>
    </row>
    <row r="57" spans="1:18" ht="20.100000000000001" customHeight="1">
      <c r="A57" s="180" t="s">
        <v>72</v>
      </c>
      <c r="J57" s="208"/>
      <c r="K57" s="50"/>
      <c r="L57" s="50"/>
      <c r="M57" s="187"/>
      <c r="N57" s="174"/>
      <c r="O57" s="186"/>
      <c r="P57" s="186"/>
    </row>
    <row r="58" spans="1:18" ht="8.1" customHeight="1">
      <c r="E58" s="189"/>
      <c r="J58" s="208"/>
      <c r="K58" s="50"/>
      <c r="L58" s="50"/>
      <c r="M58" s="187"/>
      <c r="N58" s="174"/>
      <c r="O58" s="186"/>
      <c r="P58" s="186"/>
    </row>
    <row r="59" spans="1:18" ht="20.100000000000001" customHeight="1">
      <c r="A59" s="180" t="s">
        <v>3</v>
      </c>
      <c r="E59" s="189"/>
      <c r="J59" s="208"/>
      <c r="K59" s="50"/>
      <c r="L59" s="187"/>
      <c r="M59" s="187"/>
      <c r="N59" s="174"/>
      <c r="O59" s="186"/>
      <c r="P59" s="186"/>
    </row>
    <row r="60" spans="1:18" ht="8.1" customHeight="1">
      <c r="E60" s="189"/>
      <c r="J60" s="208"/>
      <c r="K60" s="50"/>
      <c r="L60" s="50"/>
      <c r="M60" s="187"/>
      <c r="N60" s="174"/>
      <c r="O60" s="186"/>
      <c r="P60" s="186"/>
    </row>
    <row r="61" spans="1:18" ht="20.100000000000001" customHeight="1">
      <c r="A61" s="185" t="s">
        <v>32</v>
      </c>
      <c r="E61" s="189"/>
      <c r="H61" s="50">
        <v>12</v>
      </c>
      <c r="J61" s="174">
        <v>65121280</v>
      </c>
      <c r="K61" s="50"/>
      <c r="L61" s="186">
        <v>85258346</v>
      </c>
      <c r="M61" s="50"/>
      <c r="N61" s="174">
        <v>46902608</v>
      </c>
      <c r="O61" s="50"/>
      <c r="P61" s="186">
        <v>50609227</v>
      </c>
      <c r="R61" s="194"/>
    </row>
    <row r="62" spans="1:18" ht="20.100000000000001" customHeight="1">
      <c r="A62" s="185" t="s">
        <v>106</v>
      </c>
      <c r="E62" s="189"/>
      <c r="J62" s="174"/>
      <c r="K62" s="50"/>
      <c r="L62" s="186"/>
      <c r="M62" s="50"/>
      <c r="N62" s="174"/>
      <c r="O62" s="50"/>
      <c r="P62" s="186"/>
    </row>
    <row r="63" spans="1:18" ht="20.100000000000001" customHeight="1">
      <c r="B63" s="185" t="s">
        <v>95</v>
      </c>
      <c r="E63" s="189"/>
      <c r="H63" s="50">
        <v>13</v>
      </c>
      <c r="J63" s="174">
        <v>1733357</v>
      </c>
      <c r="K63" s="50"/>
      <c r="L63" s="186">
        <v>1913275</v>
      </c>
      <c r="M63" s="50"/>
      <c r="N63" s="174">
        <v>1733357</v>
      </c>
      <c r="O63" s="50"/>
      <c r="P63" s="186">
        <v>1913275</v>
      </c>
    </row>
    <row r="64" spans="1:18" ht="20.100000000000001" customHeight="1">
      <c r="A64" s="185" t="s">
        <v>117</v>
      </c>
      <c r="J64" s="174">
        <v>2293333</v>
      </c>
      <c r="K64" s="50"/>
      <c r="L64" s="186">
        <v>2293333</v>
      </c>
      <c r="M64" s="50"/>
      <c r="N64" s="174">
        <v>0</v>
      </c>
      <c r="O64" s="50"/>
      <c r="P64" s="186">
        <v>0</v>
      </c>
    </row>
    <row r="65" spans="1:19" ht="20.100000000000001" customHeight="1">
      <c r="A65" s="185" t="s">
        <v>10</v>
      </c>
      <c r="C65" s="180"/>
      <c r="J65" s="176">
        <v>1887026</v>
      </c>
      <c r="K65" s="50"/>
      <c r="L65" s="190">
        <v>4147510</v>
      </c>
      <c r="M65" s="50"/>
      <c r="N65" s="176">
        <v>732505</v>
      </c>
      <c r="O65" s="50"/>
      <c r="P65" s="190">
        <v>3261089</v>
      </c>
      <c r="R65" s="194"/>
    </row>
    <row r="66" spans="1:19" ht="8.1" customHeight="1">
      <c r="E66" s="189"/>
      <c r="J66" s="174"/>
      <c r="K66" s="186"/>
      <c r="L66" s="186"/>
      <c r="M66" s="186"/>
      <c r="N66" s="174"/>
      <c r="O66" s="186"/>
      <c r="P66" s="186"/>
    </row>
    <row r="67" spans="1:19" ht="20.100000000000001" customHeight="1">
      <c r="A67" s="180" t="s">
        <v>11</v>
      </c>
      <c r="J67" s="176">
        <f>SUM(J61:J65)</f>
        <v>71034996</v>
      </c>
      <c r="K67" s="186"/>
      <c r="L67" s="190">
        <f>SUM(L61:L65)</f>
        <v>93612464</v>
      </c>
      <c r="M67" s="186"/>
      <c r="N67" s="176">
        <f>SUM(N61:N65)</f>
        <v>49368470</v>
      </c>
      <c r="O67" s="186"/>
      <c r="P67" s="190">
        <f>SUM(P61:P65)</f>
        <v>55783591</v>
      </c>
    </row>
    <row r="68" spans="1:19" s="188" customFormat="1" ht="20.100000000000001" customHeight="1">
      <c r="E68" s="199"/>
      <c r="H68" s="50"/>
      <c r="I68" s="191"/>
      <c r="J68" s="177"/>
      <c r="K68" s="192"/>
      <c r="L68" s="192"/>
      <c r="M68" s="192"/>
      <c r="N68" s="177"/>
      <c r="O68" s="192"/>
      <c r="P68" s="192"/>
    </row>
    <row r="69" spans="1:19" ht="20.100000000000001" customHeight="1">
      <c r="A69" s="180" t="s">
        <v>16</v>
      </c>
      <c r="I69" s="185"/>
      <c r="J69" s="174"/>
      <c r="K69" s="194"/>
      <c r="L69" s="186"/>
      <c r="M69" s="194"/>
      <c r="N69" s="174"/>
      <c r="O69" s="194"/>
      <c r="P69" s="186"/>
    </row>
    <row r="70" spans="1:19" ht="8.1" customHeight="1">
      <c r="E70" s="189"/>
      <c r="J70" s="174"/>
      <c r="K70" s="186"/>
      <c r="L70" s="186"/>
      <c r="M70" s="186"/>
      <c r="N70" s="174"/>
      <c r="O70" s="186"/>
      <c r="P70" s="186"/>
    </row>
    <row r="71" spans="1:19" ht="20.100000000000001" customHeight="1">
      <c r="A71" s="185" t="s">
        <v>30</v>
      </c>
      <c r="I71" s="185"/>
      <c r="J71" s="174">
        <v>6152825</v>
      </c>
      <c r="K71" s="194"/>
      <c r="L71" s="186">
        <v>5852362</v>
      </c>
      <c r="M71" s="194"/>
      <c r="N71" s="174">
        <v>4617230</v>
      </c>
      <c r="O71" s="194"/>
      <c r="P71" s="186">
        <v>4258911</v>
      </c>
      <c r="R71" s="194"/>
      <c r="S71" s="194"/>
    </row>
    <row r="72" spans="1:19" ht="18.75" customHeight="1">
      <c r="A72" s="200" t="s">
        <v>65</v>
      </c>
      <c r="I72" s="185"/>
      <c r="J72" s="176">
        <v>375141</v>
      </c>
      <c r="K72" s="194"/>
      <c r="L72" s="190">
        <v>360953</v>
      </c>
      <c r="M72" s="194"/>
      <c r="N72" s="176">
        <v>375141</v>
      </c>
      <c r="O72" s="194"/>
      <c r="P72" s="190">
        <v>360953</v>
      </c>
    </row>
    <row r="73" spans="1:19" ht="8.1" customHeight="1">
      <c r="I73" s="185"/>
      <c r="J73" s="174"/>
      <c r="K73" s="194"/>
      <c r="L73" s="186"/>
      <c r="M73" s="194"/>
      <c r="N73" s="174"/>
      <c r="O73" s="194"/>
      <c r="P73" s="186"/>
    </row>
    <row r="74" spans="1:19" ht="20.100000000000001" customHeight="1">
      <c r="A74" s="180" t="s">
        <v>17</v>
      </c>
      <c r="I74" s="185"/>
      <c r="J74" s="176">
        <f>SUM(J71:J72)</f>
        <v>6527966</v>
      </c>
      <c r="K74" s="186"/>
      <c r="L74" s="190">
        <f>SUM(L71:L72)</f>
        <v>6213315</v>
      </c>
      <c r="M74" s="186"/>
      <c r="N74" s="176">
        <f>SUM(N71:N72)</f>
        <v>4992371</v>
      </c>
      <c r="O74" s="186"/>
      <c r="P74" s="190">
        <f>SUM(P71:P72)</f>
        <v>4619864</v>
      </c>
    </row>
    <row r="75" spans="1:19" ht="8.1" customHeight="1">
      <c r="J75" s="174"/>
      <c r="K75" s="186"/>
      <c r="L75" s="186"/>
      <c r="M75" s="186"/>
      <c r="N75" s="174"/>
      <c r="O75" s="186"/>
      <c r="P75" s="186"/>
    </row>
    <row r="76" spans="1:19" ht="20.100000000000001" customHeight="1">
      <c r="A76" s="180" t="s">
        <v>6</v>
      </c>
      <c r="C76" s="180"/>
      <c r="J76" s="176">
        <f>+J74+J67</f>
        <v>77562962</v>
      </c>
      <c r="K76" s="186"/>
      <c r="L76" s="190">
        <f>+L74+L67</f>
        <v>99825779</v>
      </c>
      <c r="M76" s="186"/>
      <c r="N76" s="176">
        <f>+N74+N67</f>
        <v>54360841</v>
      </c>
      <c r="O76" s="186"/>
      <c r="P76" s="190">
        <f>+P74+P67</f>
        <v>60403455</v>
      </c>
    </row>
    <row r="77" spans="1:19" ht="21" customHeight="1">
      <c r="A77" s="180"/>
      <c r="C77" s="180"/>
      <c r="J77" s="13"/>
      <c r="K77" s="35"/>
      <c r="L77" s="13"/>
      <c r="M77" s="35"/>
      <c r="N77" s="13"/>
      <c r="O77" s="36"/>
      <c r="P77" s="13"/>
    </row>
    <row r="78" spans="1:19" ht="21.75" customHeight="1">
      <c r="A78" s="180"/>
      <c r="C78" s="180"/>
      <c r="J78" s="13"/>
      <c r="K78" s="35"/>
      <c r="L78" s="13"/>
      <c r="M78" s="35"/>
      <c r="N78" s="13"/>
      <c r="O78" s="36"/>
      <c r="P78" s="13"/>
    </row>
    <row r="79" spans="1:19" ht="21.75" customHeight="1">
      <c r="A79" s="180"/>
      <c r="C79" s="180"/>
      <c r="J79" s="13"/>
      <c r="K79" s="35"/>
      <c r="L79" s="13"/>
      <c r="M79" s="35"/>
      <c r="N79" s="13"/>
      <c r="O79" s="36"/>
      <c r="P79" s="13"/>
    </row>
    <row r="80" spans="1:19" ht="21" customHeight="1">
      <c r="A80" s="180"/>
      <c r="C80" s="180"/>
      <c r="J80" s="13"/>
      <c r="K80" s="35"/>
      <c r="L80" s="13"/>
      <c r="M80" s="35"/>
      <c r="N80" s="13"/>
      <c r="O80" s="36"/>
      <c r="P80" s="13"/>
    </row>
    <row r="81" spans="1:16" ht="21" customHeight="1">
      <c r="A81" s="180"/>
      <c r="C81" s="180"/>
      <c r="J81" s="13"/>
      <c r="K81" s="35"/>
      <c r="L81" s="13"/>
      <c r="M81" s="35"/>
      <c r="N81" s="13"/>
      <c r="O81" s="36"/>
      <c r="P81" s="13"/>
    </row>
    <row r="82" spans="1:16" ht="21" customHeight="1">
      <c r="A82" s="180"/>
      <c r="C82" s="180"/>
      <c r="J82" s="13"/>
      <c r="K82" s="35"/>
      <c r="L82" s="13"/>
      <c r="M82" s="35"/>
      <c r="N82" s="13"/>
      <c r="O82" s="36"/>
      <c r="P82" s="13"/>
    </row>
    <row r="83" spans="1:16" ht="21" customHeight="1">
      <c r="A83" s="180"/>
      <c r="C83" s="180"/>
      <c r="J83" s="13"/>
      <c r="K83" s="35"/>
      <c r="L83" s="13"/>
      <c r="M83" s="35"/>
      <c r="N83" s="13"/>
      <c r="O83" s="36"/>
      <c r="P83" s="13"/>
    </row>
    <row r="84" spans="1:16" ht="28.5" customHeight="1">
      <c r="A84" s="180"/>
      <c r="C84" s="180"/>
      <c r="J84" s="13"/>
      <c r="K84" s="35"/>
      <c r="L84" s="13"/>
      <c r="M84" s="35"/>
      <c r="N84" s="13"/>
      <c r="O84" s="36"/>
      <c r="P84" s="13"/>
    </row>
    <row r="85" spans="1:16" ht="24" customHeight="1">
      <c r="A85" s="180"/>
      <c r="C85" s="180"/>
      <c r="J85" s="13"/>
      <c r="K85" s="35"/>
      <c r="L85" s="13"/>
      <c r="M85" s="35"/>
      <c r="N85" s="13"/>
      <c r="O85" s="36"/>
      <c r="P85" s="13"/>
    </row>
    <row r="86" spans="1:16" ht="21" customHeight="1">
      <c r="A86" s="185" t="s">
        <v>116</v>
      </c>
      <c r="H86" s="185"/>
      <c r="I86" s="185"/>
      <c r="J86" s="185"/>
      <c r="K86" s="185"/>
      <c r="L86" s="185"/>
      <c r="M86" s="185"/>
      <c r="N86" s="185"/>
      <c r="O86" s="185"/>
      <c r="P86" s="185"/>
    </row>
    <row r="87" spans="1:16" ht="21" customHeight="1">
      <c r="A87" s="185" t="s">
        <v>165</v>
      </c>
      <c r="H87" s="185"/>
      <c r="I87" s="185"/>
      <c r="J87" s="185"/>
      <c r="K87" s="185"/>
      <c r="L87" s="185"/>
      <c r="M87" s="185"/>
      <c r="N87" s="185"/>
      <c r="O87" s="185"/>
      <c r="P87" s="185"/>
    </row>
    <row r="88" spans="1:16" ht="21" customHeight="1">
      <c r="A88" s="50"/>
      <c r="B88" s="50"/>
      <c r="C88" s="50"/>
      <c r="D88" s="50"/>
      <c r="E88" s="50"/>
      <c r="F88" s="50"/>
      <c r="G88" s="50"/>
      <c r="J88" s="50"/>
      <c r="K88" s="35"/>
      <c r="L88" s="197"/>
      <c r="M88" s="197"/>
      <c r="N88" s="197"/>
      <c r="O88" s="197"/>
      <c r="P88" s="197"/>
    </row>
    <row r="89" spans="1:16" ht="2.1" customHeight="1">
      <c r="A89" s="50"/>
      <c r="B89" s="50"/>
      <c r="C89" s="50"/>
      <c r="D89" s="50"/>
      <c r="E89" s="50"/>
      <c r="F89" s="50"/>
      <c r="G89" s="50"/>
      <c r="J89" s="50"/>
      <c r="K89" s="35"/>
      <c r="L89" s="197"/>
      <c r="M89" s="197"/>
      <c r="N89" s="197"/>
      <c r="O89" s="197"/>
      <c r="P89" s="197"/>
    </row>
    <row r="90" spans="1:16" ht="21.95" customHeight="1">
      <c r="A90" s="198" t="s">
        <v>135</v>
      </c>
      <c r="B90" s="198"/>
      <c r="C90" s="198"/>
      <c r="D90" s="198"/>
      <c r="E90" s="198"/>
      <c r="F90" s="198"/>
      <c r="G90" s="198"/>
      <c r="H90" s="201"/>
      <c r="I90" s="201"/>
      <c r="J90" s="40"/>
      <c r="K90" s="41"/>
      <c r="L90" s="40"/>
      <c r="M90" s="41"/>
      <c r="N90" s="14"/>
      <c r="O90" s="42"/>
      <c r="P90" s="14"/>
    </row>
    <row r="91" spans="1:16" s="180" customFormat="1" ht="21" customHeight="1">
      <c r="A91" s="180" t="str">
        <f>+A1</f>
        <v>บริษัท แอดเทค ฮับ จำกัด (มหาชน)</v>
      </c>
      <c r="H91" s="181"/>
      <c r="I91" s="181"/>
      <c r="J91" s="21"/>
      <c r="K91" s="22"/>
      <c r="L91" s="21"/>
      <c r="M91" s="22"/>
      <c r="N91" s="23"/>
      <c r="O91" s="24"/>
      <c r="P91" s="23"/>
    </row>
    <row r="92" spans="1:16" s="180" customFormat="1" ht="21" customHeight="1">
      <c r="A92" s="180" t="s">
        <v>99</v>
      </c>
      <c r="H92" s="181"/>
      <c r="I92" s="181"/>
      <c r="J92" s="21"/>
      <c r="K92" s="22"/>
      <c r="L92" s="21"/>
      <c r="M92" s="22"/>
      <c r="N92" s="23"/>
      <c r="O92" s="24"/>
      <c r="P92" s="23"/>
    </row>
    <row r="93" spans="1:16" s="180" customFormat="1" ht="21" customHeight="1">
      <c r="A93" s="182" t="str">
        <f>A49</f>
        <v>ณ วันที่ 31 มีนาคม พ.ศ. 2565</v>
      </c>
      <c r="B93" s="202"/>
      <c r="C93" s="183"/>
      <c r="D93" s="183"/>
      <c r="E93" s="183"/>
      <c r="F93" s="183"/>
      <c r="G93" s="183"/>
      <c r="H93" s="184"/>
      <c r="I93" s="184"/>
      <c r="J93" s="245"/>
      <c r="K93" s="244"/>
      <c r="L93" s="245"/>
      <c r="M93" s="244"/>
      <c r="N93" s="25"/>
      <c r="O93" s="26"/>
      <c r="P93" s="25"/>
    </row>
    <row r="94" spans="1:16" s="180" customFormat="1" ht="21" customHeight="1">
      <c r="H94" s="181"/>
      <c r="I94" s="181"/>
      <c r="J94" s="21"/>
      <c r="K94" s="22"/>
      <c r="L94" s="21"/>
      <c r="M94" s="22"/>
      <c r="N94" s="23"/>
      <c r="O94" s="24"/>
      <c r="P94" s="23"/>
    </row>
    <row r="95" spans="1:16" s="180" customFormat="1" ht="21" customHeight="1">
      <c r="H95" s="181"/>
      <c r="I95" s="181"/>
      <c r="J95" s="247" t="s">
        <v>51</v>
      </c>
      <c r="K95" s="247"/>
      <c r="L95" s="247"/>
      <c r="M95" s="27"/>
      <c r="N95" s="247" t="s">
        <v>75</v>
      </c>
      <c r="O95" s="247"/>
      <c r="P95" s="247"/>
    </row>
    <row r="96" spans="1:16" s="180" customFormat="1" ht="21" customHeight="1">
      <c r="H96" s="181"/>
      <c r="I96" s="181"/>
      <c r="J96" s="28" t="s">
        <v>43</v>
      </c>
      <c r="K96" s="27"/>
      <c r="L96" s="29" t="s">
        <v>44</v>
      </c>
      <c r="M96" s="27"/>
      <c r="N96" s="28" t="s">
        <v>43</v>
      </c>
      <c r="O96" s="27"/>
      <c r="P96" s="29" t="s">
        <v>44</v>
      </c>
    </row>
    <row r="97" spans="1:16" s="180" customFormat="1" ht="21" customHeight="1">
      <c r="H97" s="181"/>
      <c r="I97" s="181"/>
      <c r="J97" s="29" t="s">
        <v>147</v>
      </c>
      <c r="K97" s="27"/>
      <c r="L97" s="29" t="s">
        <v>39</v>
      </c>
      <c r="M97" s="30"/>
      <c r="N97" s="29" t="s">
        <v>147</v>
      </c>
      <c r="O97" s="27"/>
      <c r="P97" s="29" t="s">
        <v>39</v>
      </c>
    </row>
    <row r="98" spans="1:16" s="180" customFormat="1" ht="21" customHeight="1">
      <c r="H98" s="181"/>
      <c r="I98" s="181"/>
      <c r="J98" s="23" t="s">
        <v>150</v>
      </c>
      <c r="K98" s="22"/>
      <c r="L98" s="23" t="s">
        <v>112</v>
      </c>
      <c r="M98" s="31"/>
      <c r="N98" s="23" t="s">
        <v>150</v>
      </c>
      <c r="O98" s="22"/>
      <c r="P98" s="23" t="s">
        <v>112</v>
      </c>
    </row>
    <row r="99" spans="1:16" s="180" customFormat="1" ht="21" customHeight="1">
      <c r="H99" s="181"/>
      <c r="I99" s="181"/>
      <c r="J99" s="25" t="s">
        <v>2</v>
      </c>
      <c r="K99" s="22"/>
      <c r="L99" s="25" t="s">
        <v>2</v>
      </c>
      <c r="M99" s="24"/>
      <c r="N99" s="25" t="s">
        <v>2</v>
      </c>
      <c r="O99" s="24"/>
      <c r="P99" s="25" t="s">
        <v>2</v>
      </c>
    </row>
    <row r="100" spans="1:16" s="180" customFormat="1" ht="6" customHeight="1">
      <c r="H100" s="181"/>
      <c r="I100" s="181"/>
      <c r="J100" s="173"/>
      <c r="K100" s="22"/>
      <c r="L100" s="29"/>
      <c r="M100" s="24"/>
      <c r="N100" s="173"/>
      <c r="O100" s="24"/>
      <c r="P100" s="29"/>
    </row>
    <row r="101" spans="1:16" ht="20.100000000000001" customHeight="1">
      <c r="A101" s="180" t="s">
        <v>118</v>
      </c>
      <c r="J101" s="208"/>
      <c r="K101" s="50"/>
      <c r="L101" s="50"/>
      <c r="M101" s="187"/>
      <c r="N101" s="174"/>
      <c r="O101" s="186"/>
      <c r="P101" s="186"/>
    </row>
    <row r="102" spans="1:16" ht="8.1" customHeight="1">
      <c r="A102" s="180"/>
      <c r="J102" s="208"/>
      <c r="K102" s="50"/>
      <c r="L102" s="50"/>
      <c r="M102" s="187"/>
      <c r="N102" s="174"/>
      <c r="O102" s="186"/>
      <c r="P102" s="186"/>
    </row>
    <row r="103" spans="1:16" ht="20.100000000000001" customHeight="1">
      <c r="A103" s="180" t="s">
        <v>71</v>
      </c>
      <c r="J103" s="208"/>
      <c r="K103" s="50"/>
      <c r="L103" s="50"/>
      <c r="M103" s="187"/>
      <c r="N103" s="174"/>
      <c r="O103" s="186"/>
      <c r="P103" s="186"/>
    </row>
    <row r="104" spans="1:16" ht="8.1" customHeight="1">
      <c r="A104" s="180"/>
      <c r="J104" s="208"/>
      <c r="K104" s="50"/>
      <c r="L104" s="50"/>
      <c r="M104" s="187"/>
      <c r="N104" s="174"/>
      <c r="O104" s="186"/>
      <c r="P104" s="186"/>
    </row>
    <row r="105" spans="1:16" ht="20.100000000000001" customHeight="1">
      <c r="A105" s="185" t="s">
        <v>12</v>
      </c>
      <c r="J105" s="208"/>
      <c r="K105" s="50"/>
      <c r="L105" s="50"/>
      <c r="M105" s="187"/>
      <c r="N105" s="174"/>
      <c r="O105" s="203"/>
      <c r="P105" s="186"/>
    </row>
    <row r="106" spans="1:16" ht="20.100000000000001" customHeight="1">
      <c r="B106" s="185" t="s">
        <v>18</v>
      </c>
      <c r="J106" s="208"/>
      <c r="K106" s="50"/>
      <c r="L106" s="50"/>
      <c r="M106" s="187"/>
      <c r="N106" s="211"/>
      <c r="O106" s="194"/>
      <c r="P106" s="194"/>
    </row>
    <row r="107" spans="1:16" ht="20.100000000000001" customHeight="1">
      <c r="C107" s="185" t="s">
        <v>119</v>
      </c>
      <c r="J107" s="208"/>
      <c r="K107" s="50"/>
      <c r="L107" s="50"/>
      <c r="M107" s="187"/>
      <c r="N107" s="210"/>
      <c r="O107" s="203"/>
      <c r="P107" s="204"/>
    </row>
    <row r="108" spans="1:16" ht="20.100000000000001" customHeight="1" thickBot="1">
      <c r="D108" s="185" t="s">
        <v>91</v>
      </c>
      <c r="J108" s="209">
        <v>80000000</v>
      </c>
      <c r="K108" s="50"/>
      <c r="L108" s="205">
        <v>80000000</v>
      </c>
      <c r="M108" s="50"/>
      <c r="N108" s="209">
        <v>80000000</v>
      </c>
      <c r="O108" s="50"/>
      <c r="P108" s="205">
        <v>80000000</v>
      </c>
    </row>
    <row r="109" spans="1:16" ht="8.1" customHeight="1" thickTop="1">
      <c r="J109" s="210"/>
      <c r="K109" s="203"/>
      <c r="L109" s="204"/>
      <c r="M109" s="203"/>
      <c r="N109" s="210"/>
      <c r="O109" s="203"/>
      <c r="P109" s="204"/>
    </row>
    <row r="110" spans="1:16" ht="20.100000000000001" customHeight="1">
      <c r="B110" s="185" t="s">
        <v>22</v>
      </c>
      <c r="J110" s="211"/>
      <c r="K110" s="194"/>
      <c r="L110" s="194"/>
      <c r="M110" s="194"/>
      <c r="N110" s="211"/>
      <c r="O110" s="194"/>
      <c r="P110" s="194"/>
    </row>
    <row r="111" spans="1:16" ht="20.100000000000001" customHeight="1">
      <c r="C111" s="185" t="s">
        <v>119</v>
      </c>
      <c r="J111" s="211"/>
      <c r="K111" s="194"/>
      <c r="L111" s="194"/>
      <c r="M111" s="194"/>
      <c r="N111" s="211"/>
      <c r="O111" s="194"/>
      <c r="P111" s="194"/>
    </row>
    <row r="112" spans="1:16" ht="20.100000000000001" customHeight="1">
      <c r="D112" s="185" t="s">
        <v>92</v>
      </c>
      <c r="J112" s="210">
        <v>80000000</v>
      </c>
      <c r="K112" s="50"/>
      <c r="L112" s="204">
        <v>80000000</v>
      </c>
      <c r="M112" s="50"/>
      <c r="N112" s="210">
        <v>80000000</v>
      </c>
      <c r="O112" s="50"/>
      <c r="P112" s="204">
        <v>80000000</v>
      </c>
    </row>
    <row r="113" spans="1:16" ht="20.100000000000001" customHeight="1">
      <c r="A113" s="185" t="s">
        <v>127</v>
      </c>
      <c r="J113" s="210">
        <v>409284207</v>
      </c>
      <c r="K113" s="50"/>
      <c r="L113" s="204">
        <v>409284207</v>
      </c>
      <c r="M113" s="50"/>
      <c r="N113" s="210">
        <v>409284207</v>
      </c>
      <c r="O113" s="50"/>
      <c r="P113" s="204">
        <v>409284207</v>
      </c>
    </row>
    <row r="114" spans="1:16" ht="20.100000000000001" customHeight="1">
      <c r="A114" s="185" t="s">
        <v>68</v>
      </c>
      <c r="J114" s="174"/>
      <c r="K114" s="186"/>
      <c r="L114" s="186"/>
      <c r="M114" s="186"/>
      <c r="N114" s="174"/>
      <c r="O114" s="186"/>
      <c r="P114" s="186"/>
    </row>
    <row r="115" spans="1:16" ht="20.100000000000001" customHeight="1">
      <c r="B115" s="185" t="s">
        <v>64</v>
      </c>
      <c r="J115" s="210">
        <v>-4003638</v>
      </c>
      <c r="K115" s="204"/>
      <c r="L115" s="204">
        <v>-4003638</v>
      </c>
      <c r="M115" s="204"/>
      <c r="N115" s="210">
        <v>0</v>
      </c>
      <c r="O115" s="204"/>
      <c r="P115" s="204">
        <v>0</v>
      </c>
    </row>
    <row r="116" spans="1:16" ht="20.100000000000001" customHeight="1">
      <c r="A116" s="185" t="s">
        <v>31</v>
      </c>
      <c r="J116" s="174"/>
      <c r="K116" s="186"/>
      <c r="L116" s="186"/>
      <c r="M116" s="186"/>
      <c r="N116" s="174"/>
      <c r="O116" s="186"/>
      <c r="P116" s="186"/>
    </row>
    <row r="117" spans="1:16" ht="20.100000000000001" customHeight="1">
      <c r="A117" s="180"/>
      <c r="B117" s="185" t="s">
        <v>120</v>
      </c>
      <c r="J117" s="174">
        <v>8000000</v>
      </c>
      <c r="K117" s="186"/>
      <c r="L117" s="186">
        <v>8000000</v>
      </c>
      <c r="M117" s="186"/>
      <c r="N117" s="174">
        <v>8000000</v>
      </c>
      <c r="O117" s="186"/>
      <c r="P117" s="186">
        <v>8000000</v>
      </c>
    </row>
    <row r="118" spans="1:16" ht="20.100000000000001" customHeight="1">
      <c r="A118" s="180"/>
      <c r="B118" s="185" t="s">
        <v>34</v>
      </c>
      <c r="J118" s="176">
        <v>77739455</v>
      </c>
      <c r="K118" s="50"/>
      <c r="L118" s="190">
        <v>56510017</v>
      </c>
      <c r="M118" s="50"/>
      <c r="N118" s="176">
        <v>46906616</v>
      </c>
      <c r="O118" s="50"/>
      <c r="P118" s="190">
        <v>24238633</v>
      </c>
    </row>
    <row r="119" spans="1:16" s="188" customFormat="1" ht="8.1" customHeight="1">
      <c r="E119" s="199"/>
      <c r="H119" s="191"/>
      <c r="I119" s="191"/>
      <c r="J119" s="177"/>
      <c r="K119" s="192"/>
      <c r="L119" s="192"/>
      <c r="M119" s="192"/>
      <c r="N119" s="177"/>
      <c r="O119" s="192"/>
      <c r="P119" s="192"/>
    </row>
    <row r="120" spans="1:16" ht="20.100000000000001" customHeight="1">
      <c r="A120" s="185" t="s">
        <v>88</v>
      </c>
      <c r="J120" s="210">
        <f>SUM(J112:J118)</f>
        <v>571020024</v>
      </c>
      <c r="K120" s="203"/>
      <c r="L120" s="204">
        <f>SUM(L112:L118)</f>
        <v>549790586</v>
      </c>
      <c r="M120" s="203"/>
      <c r="N120" s="210">
        <f>SUM(N112:N118)</f>
        <v>544190823</v>
      </c>
      <c r="O120" s="203"/>
      <c r="P120" s="204">
        <f>SUM(P112:P118)</f>
        <v>521522840</v>
      </c>
    </row>
    <row r="121" spans="1:16" ht="20.100000000000001" customHeight="1">
      <c r="A121" s="185" t="s">
        <v>49</v>
      </c>
      <c r="J121" s="212">
        <v>662</v>
      </c>
      <c r="K121" s="203"/>
      <c r="L121" s="206">
        <v>645</v>
      </c>
      <c r="M121" s="203"/>
      <c r="N121" s="212">
        <v>0</v>
      </c>
      <c r="O121" s="203"/>
      <c r="P121" s="206">
        <v>0</v>
      </c>
    </row>
    <row r="122" spans="1:16" ht="8.1" customHeight="1">
      <c r="E122" s="189"/>
      <c r="J122" s="174"/>
      <c r="K122" s="186"/>
      <c r="L122" s="186"/>
      <c r="M122" s="186"/>
      <c r="N122" s="174"/>
      <c r="O122" s="186"/>
      <c r="P122" s="186"/>
    </row>
    <row r="123" spans="1:16" ht="20.100000000000001" customHeight="1">
      <c r="A123" s="180" t="s">
        <v>69</v>
      </c>
      <c r="J123" s="176">
        <f>SUM(J120:J121)</f>
        <v>571020686</v>
      </c>
      <c r="K123" s="186"/>
      <c r="L123" s="190">
        <f>SUM(L120:L121)</f>
        <v>549791231</v>
      </c>
      <c r="M123" s="186"/>
      <c r="N123" s="176">
        <f>SUM(N120:N121)</f>
        <v>544190823</v>
      </c>
      <c r="O123" s="186"/>
      <c r="P123" s="190">
        <f>SUM(P120:P121)</f>
        <v>521522840</v>
      </c>
    </row>
    <row r="124" spans="1:16" ht="8.1" customHeight="1">
      <c r="E124" s="189"/>
      <c r="J124" s="174"/>
      <c r="K124" s="186"/>
      <c r="L124" s="186"/>
      <c r="M124" s="186"/>
      <c r="N124" s="174"/>
      <c r="O124" s="186"/>
      <c r="P124" s="186"/>
    </row>
    <row r="125" spans="1:16" ht="20.100000000000001" customHeight="1" thickBot="1">
      <c r="A125" s="180" t="s">
        <v>70</v>
      </c>
      <c r="J125" s="178">
        <f>SUM(J76+J123)</f>
        <v>648583648</v>
      </c>
      <c r="K125" s="186"/>
      <c r="L125" s="196">
        <f>SUM(L76+L123)</f>
        <v>649617010</v>
      </c>
      <c r="M125" s="186"/>
      <c r="N125" s="178">
        <f>SUM(N76+N123)</f>
        <v>598551664</v>
      </c>
      <c r="O125" s="186"/>
      <c r="P125" s="196">
        <f>SUM(P76+P123)</f>
        <v>581926295</v>
      </c>
    </row>
    <row r="126" spans="1:16" ht="20.25" customHeight="1" thickTop="1">
      <c r="A126" s="180"/>
      <c r="J126" s="13"/>
      <c r="K126" s="13"/>
      <c r="L126" s="13"/>
      <c r="M126" s="13"/>
      <c r="N126" s="13"/>
      <c r="O126" s="13"/>
      <c r="P126" s="13"/>
    </row>
    <row r="127" spans="1:16" ht="20.25" customHeight="1">
      <c r="A127" s="180"/>
      <c r="J127" s="13"/>
      <c r="K127" s="13"/>
      <c r="L127" s="13"/>
      <c r="M127" s="13"/>
      <c r="N127" s="13"/>
      <c r="O127" s="13"/>
      <c r="P127" s="13"/>
    </row>
    <row r="128" spans="1:16" ht="20.25" customHeight="1">
      <c r="A128" s="180"/>
      <c r="J128" s="13"/>
      <c r="K128" s="13"/>
      <c r="L128" s="13"/>
      <c r="M128" s="13"/>
      <c r="N128" s="13"/>
      <c r="O128" s="13"/>
      <c r="P128" s="13"/>
    </row>
    <row r="129" spans="1:16" ht="20.25" customHeight="1">
      <c r="A129" s="180"/>
      <c r="J129" s="13"/>
      <c r="K129" s="35"/>
      <c r="L129" s="13"/>
      <c r="M129" s="35"/>
      <c r="N129" s="13"/>
      <c r="O129" s="36"/>
      <c r="P129" s="13"/>
    </row>
    <row r="131" spans="1:16" ht="21" customHeight="1">
      <c r="A131" s="185" t="s">
        <v>116</v>
      </c>
      <c r="H131" s="185"/>
      <c r="I131" s="185"/>
      <c r="J131" s="185"/>
      <c r="K131" s="185"/>
      <c r="L131" s="185"/>
      <c r="M131" s="185"/>
      <c r="N131" s="185"/>
      <c r="O131" s="185"/>
      <c r="P131" s="185"/>
    </row>
    <row r="132" spans="1:16" ht="21" customHeight="1">
      <c r="A132" s="185" t="s">
        <v>165</v>
      </c>
      <c r="H132" s="185"/>
      <c r="I132" s="185"/>
      <c r="J132" s="185"/>
      <c r="K132" s="185"/>
      <c r="L132" s="185"/>
      <c r="M132" s="185"/>
      <c r="N132" s="185"/>
      <c r="O132" s="185"/>
      <c r="P132" s="185"/>
    </row>
    <row r="133" spans="1:16" ht="21" customHeight="1">
      <c r="A133" s="197"/>
      <c r="B133" s="197"/>
      <c r="C133" s="197"/>
      <c r="D133" s="197"/>
      <c r="E133" s="197"/>
      <c r="F133" s="197"/>
      <c r="G133" s="197"/>
      <c r="H133" s="197"/>
      <c r="I133" s="197"/>
      <c r="J133" s="197"/>
      <c r="K133" s="197"/>
      <c r="L133" s="197"/>
      <c r="M133" s="197"/>
      <c r="N133" s="197"/>
      <c r="O133" s="197"/>
      <c r="P133" s="197"/>
    </row>
    <row r="134" spans="1:16" ht="2.25" customHeight="1">
      <c r="A134" s="197"/>
      <c r="B134" s="197"/>
      <c r="C134" s="197"/>
      <c r="D134" s="197"/>
      <c r="E134" s="197"/>
      <c r="F134" s="197"/>
      <c r="G134" s="197"/>
      <c r="H134" s="197"/>
      <c r="I134" s="197"/>
      <c r="J134" s="197"/>
      <c r="K134" s="197"/>
      <c r="L134" s="197"/>
      <c r="M134" s="197"/>
      <c r="N134" s="197"/>
      <c r="O134" s="197"/>
      <c r="P134" s="197"/>
    </row>
    <row r="135" spans="1:16" ht="21.95" customHeight="1">
      <c r="A135" s="198" t="s">
        <v>135</v>
      </c>
      <c r="B135" s="198"/>
      <c r="C135" s="198"/>
      <c r="D135" s="198"/>
      <c r="E135" s="198"/>
      <c r="F135" s="198"/>
      <c r="G135" s="198"/>
      <c r="H135" s="198"/>
      <c r="I135" s="198"/>
      <c r="J135" s="38"/>
      <c r="K135" s="39"/>
      <c r="L135" s="38"/>
      <c r="M135" s="39"/>
      <c r="N135" s="38"/>
      <c r="O135" s="39"/>
      <c r="P135" s="38"/>
    </row>
  </sheetData>
  <mergeCells count="6">
    <mergeCell ref="J5:L5"/>
    <mergeCell ref="N5:P5"/>
    <mergeCell ref="J51:L51"/>
    <mergeCell ref="N51:P51"/>
    <mergeCell ref="J95:L95"/>
    <mergeCell ref="N95:P95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6" max="16383" man="1"/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23A29-72D7-436B-8DC9-CCB27979A410}">
  <sheetPr>
    <tabColor rgb="FF00B050"/>
  </sheetPr>
  <dimension ref="A1:P49"/>
  <sheetViews>
    <sheetView zoomScaleNormal="100" zoomScaleSheetLayoutView="85" workbookViewId="0">
      <selection activeCell="P68" sqref="P68"/>
    </sheetView>
  </sheetViews>
  <sheetFormatPr defaultColWidth="9.140625" defaultRowHeight="21.4" customHeight="1"/>
  <cols>
    <col min="1" max="4" width="1.85546875" style="56" customWidth="1"/>
    <col min="5" max="5" width="5.7109375" style="56" customWidth="1"/>
    <col min="6" max="6" width="1.85546875" style="56" customWidth="1"/>
    <col min="7" max="7" width="21.140625" style="56" customWidth="1"/>
    <col min="8" max="8" width="8.7109375" style="65" customWidth="1"/>
    <col min="9" max="9" width="0.85546875" style="65" customWidth="1"/>
    <col min="10" max="10" width="12.140625" style="72" customWidth="1"/>
    <col min="11" max="11" width="0.85546875" style="2" customWidth="1"/>
    <col min="12" max="12" width="12.140625" style="72" customWidth="1"/>
    <col min="13" max="13" width="0.85546875" style="2" customWidth="1"/>
    <col min="14" max="14" width="12.7109375" style="67" customWidth="1"/>
    <col min="15" max="15" width="0.85546875" style="3" customWidth="1"/>
    <col min="16" max="16" width="12.7109375" style="67" customWidth="1"/>
    <col min="17" max="16384" width="9.140625" style="56"/>
  </cols>
  <sheetData>
    <row r="1" spans="1:16" ht="21.4" customHeight="1">
      <c r="A1" s="51" t="s">
        <v>98</v>
      </c>
      <c r="B1" s="19"/>
      <c r="C1" s="19"/>
      <c r="D1" s="19"/>
      <c r="E1" s="19"/>
      <c r="F1" s="19"/>
      <c r="G1" s="19"/>
      <c r="H1" s="20"/>
      <c r="I1" s="52"/>
      <c r="J1" s="53"/>
      <c r="K1" s="17"/>
      <c r="L1" s="53"/>
      <c r="M1" s="17"/>
      <c r="N1" s="54"/>
      <c r="O1" s="55"/>
      <c r="P1" s="54"/>
    </row>
    <row r="2" spans="1:16" ht="21.4" customHeight="1">
      <c r="A2" s="57" t="s">
        <v>96</v>
      </c>
      <c r="B2" s="57"/>
      <c r="C2" s="57"/>
      <c r="D2" s="57"/>
      <c r="E2" s="57"/>
      <c r="F2" s="57"/>
      <c r="G2" s="57"/>
      <c r="H2" s="52"/>
      <c r="I2" s="52"/>
      <c r="J2" s="53"/>
      <c r="K2" s="17"/>
      <c r="L2" s="53"/>
      <c r="M2" s="17"/>
      <c r="N2" s="54"/>
      <c r="O2" s="55"/>
      <c r="P2" s="54"/>
    </row>
    <row r="3" spans="1:16" ht="21.4" customHeight="1">
      <c r="A3" s="58" t="s">
        <v>153</v>
      </c>
      <c r="B3" s="59"/>
      <c r="C3" s="59"/>
      <c r="D3" s="59"/>
      <c r="E3" s="59"/>
      <c r="F3" s="59"/>
      <c r="G3" s="59"/>
      <c r="H3" s="60"/>
      <c r="I3" s="60"/>
      <c r="J3" s="61"/>
      <c r="K3" s="62"/>
      <c r="L3" s="61"/>
      <c r="M3" s="62"/>
      <c r="N3" s="63"/>
      <c r="O3" s="64"/>
      <c r="P3" s="63"/>
    </row>
    <row r="4" spans="1:16" ht="18.75" customHeight="1">
      <c r="A4" s="57"/>
      <c r="B4" s="57"/>
      <c r="J4" s="1"/>
      <c r="L4" s="1"/>
      <c r="N4" s="1"/>
      <c r="P4" s="1"/>
    </row>
    <row r="5" spans="1:16" ht="20.45" customHeight="1">
      <c r="A5" s="19"/>
      <c r="B5" s="19"/>
      <c r="C5" s="19"/>
      <c r="D5" s="19"/>
      <c r="E5" s="19"/>
      <c r="F5" s="19"/>
      <c r="G5" s="19"/>
      <c r="H5" s="20"/>
      <c r="I5" s="20"/>
      <c r="J5" s="247" t="s">
        <v>51</v>
      </c>
      <c r="K5" s="247"/>
      <c r="L5" s="247"/>
      <c r="M5" s="27"/>
      <c r="N5" s="247" t="s">
        <v>75</v>
      </c>
      <c r="O5" s="247"/>
      <c r="P5" s="248"/>
    </row>
    <row r="6" spans="1:16" ht="20.45" customHeight="1">
      <c r="A6" s="57"/>
      <c r="B6" s="57"/>
      <c r="C6" s="57"/>
      <c r="D6" s="57"/>
      <c r="E6" s="57"/>
      <c r="F6" s="57"/>
      <c r="G6" s="57"/>
      <c r="H6" s="56"/>
      <c r="I6" s="52"/>
      <c r="J6" s="23" t="s">
        <v>150</v>
      </c>
      <c r="K6" s="27"/>
      <c r="L6" s="23" t="s">
        <v>112</v>
      </c>
      <c r="M6" s="27"/>
      <c r="N6" s="23" t="s">
        <v>150</v>
      </c>
      <c r="O6" s="27"/>
      <c r="P6" s="23" t="s">
        <v>112</v>
      </c>
    </row>
    <row r="7" spans="1:16" ht="20.45" customHeight="1">
      <c r="A7" s="57"/>
      <c r="B7" s="57"/>
      <c r="C7" s="57"/>
      <c r="D7" s="57"/>
      <c r="E7" s="57"/>
      <c r="F7" s="57"/>
      <c r="G7" s="57"/>
      <c r="H7" s="60" t="s">
        <v>1</v>
      </c>
      <c r="I7" s="52"/>
      <c r="J7" s="63" t="s">
        <v>2</v>
      </c>
      <c r="K7" s="17"/>
      <c r="L7" s="63" t="s">
        <v>2</v>
      </c>
      <c r="M7" s="55"/>
      <c r="N7" s="63" t="s">
        <v>2</v>
      </c>
      <c r="O7" s="55"/>
      <c r="P7" s="63" t="s">
        <v>2</v>
      </c>
    </row>
    <row r="8" spans="1:16" ht="6" customHeight="1">
      <c r="A8" s="57"/>
      <c r="B8" s="57"/>
      <c r="C8" s="57"/>
      <c r="D8" s="57"/>
      <c r="E8" s="57"/>
      <c r="F8" s="57"/>
      <c r="G8" s="57"/>
      <c r="H8" s="52"/>
      <c r="I8" s="52"/>
      <c r="J8" s="219"/>
      <c r="K8" s="17"/>
      <c r="L8" s="66"/>
      <c r="M8" s="55"/>
      <c r="N8" s="219"/>
      <c r="O8" s="55"/>
      <c r="P8" s="66"/>
    </row>
    <row r="9" spans="1:16" ht="20.45" customHeight="1">
      <c r="A9" s="56" t="s">
        <v>35</v>
      </c>
      <c r="J9" s="220">
        <v>110474405</v>
      </c>
      <c r="L9" s="1">
        <v>134745445</v>
      </c>
      <c r="N9" s="220">
        <v>59728267</v>
      </c>
      <c r="P9" s="1">
        <v>71519595</v>
      </c>
    </row>
    <row r="10" spans="1:16" ht="20.45" customHeight="1">
      <c r="A10" s="56" t="s">
        <v>50</v>
      </c>
      <c r="J10" s="221">
        <v>-76994075</v>
      </c>
      <c r="L10" s="4">
        <v>-92047219</v>
      </c>
      <c r="M10" s="17"/>
      <c r="N10" s="221">
        <v>-42991192</v>
      </c>
      <c r="P10" s="4">
        <v>-53115966</v>
      </c>
    </row>
    <row r="11" spans="1:16" ht="6" customHeight="1">
      <c r="J11" s="222"/>
      <c r="L11" s="5"/>
      <c r="N11" s="222"/>
      <c r="P11" s="5"/>
    </row>
    <row r="12" spans="1:16" ht="20.45" customHeight="1">
      <c r="A12" s="57" t="s">
        <v>57</v>
      </c>
      <c r="B12" s="57"/>
      <c r="C12" s="57"/>
      <c r="D12" s="57"/>
      <c r="E12" s="57"/>
      <c r="F12" s="57"/>
      <c r="G12" s="57"/>
      <c r="H12" s="52"/>
      <c r="I12" s="52"/>
      <c r="J12" s="220">
        <f>SUM(J9:J10)</f>
        <v>33480330</v>
      </c>
      <c r="K12" s="17"/>
      <c r="L12" s="1">
        <f>SUM(L9:L10)</f>
        <v>42698226</v>
      </c>
      <c r="M12" s="17"/>
      <c r="N12" s="220">
        <f>SUM(N9:N10)</f>
        <v>16737075</v>
      </c>
      <c r="P12" s="1">
        <f>SUM(P9:P10)</f>
        <v>18403629</v>
      </c>
    </row>
    <row r="13" spans="1:16" ht="6" customHeight="1">
      <c r="A13" s="57"/>
      <c r="B13" s="57"/>
      <c r="C13" s="57"/>
      <c r="D13" s="57"/>
      <c r="E13" s="57"/>
      <c r="F13" s="57"/>
      <c r="G13" s="57"/>
      <c r="H13" s="52"/>
      <c r="I13" s="52"/>
      <c r="J13" s="220"/>
      <c r="K13" s="17"/>
      <c r="L13" s="1"/>
      <c r="M13" s="17"/>
      <c r="N13" s="220"/>
      <c r="P13" s="1"/>
    </row>
    <row r="14" spans="1:16" ht="20.45" customHeight="1">
      <c r="A14" s="56" t="s">
        <v>122</v>
      </c>
      <c r="B14" s="57"/>
      <c r="H14" s="65">
        <v>15</v>
      </c>
      <c r="J14" s="222">
        <v>0</v>
      </c>
      <c r="L14" s="5">
        <v>0</v>
      </c>
      <c r="N14" s="174">
        <v>15439807</v>
      </c>
      <c r="P14" s="33">
        <v>3999960</v>
      </c>
    </row>
    <row r="15" spans="1:16" ht="20.45" customHeight="1">
      <c r="A15" s="56" t="s">
        <v>13</v>
      </c>
      <c r="B15" s="57"/>
      <c r="J15" s="222">
        <v>595220</v>
      </c>
      <c r="L15" s="5">
        <v>83215</v>
      </c>
      <c r="N15" s="174">
        <v>1240454</v>
      </c>
      <c r="P15" s="33">
        <v>677836</v>
      </c>
    </row>
    <row r="16" spans="1:16" ht="20.45" customHeight="1">
      <c r="A16" s="48" t="s">
        <v>164</v>
      </c>
      <c r="J16" s="220">
        <v>-1291328</v>
      </c>
      <c r="L16" s="1">
        <v>-1134521</v>
      </c>
      <c r="N16" s="220">
        <v>-1246028</v>
      </c>
      <c r="P16" s="1">
        <v>-1072942</v>
      </c>
    </row>
    <row r="17" spans="1:16" ht="20.45" customHeight="1">
      <c r="A17" s="48" t="s">
        <v>19</v>
      </c>
      <c r="J17" s="220">
        <v>-7772770</v>
      </c>
      <c r="L17" s="1">
        <v>-11285540</v>
      </c>
      <c r="N17" s="220">
        <v>-7659272</v>
      </c>
      <c r="P17" s="1">
        <v>-6752209</v>
      </c>
    </row>
    <row r="18" spans="1:16" ht="20.45" customHeight="1">
      <c r="A18" s="48" t="s">
        <v>138</v>
      </c>
      <c r="H18" s="65">
        <v>10</v>
      </c>
      <c r="J18" s="220">
        <v>32245</v>
      </c>
      <c r="L18" s="1">
        <v>32163</v>
      </c>
      <c r="N18" s="174">
        <v>0</v>
      </c>
      <c r="P18" s="33">
        <v>0</v>
      </c>
    </row>
    <row r="19" spans="1:16" ht="20.45" customHeight="1">
      <c r="A19" s="56" t="s">
        <v>23</v>
      </c>
      <c r="B19" s="57"/>
      <c r="C19" s="57"/>
      <c r="J19" s="221">
        <v>-60946</v>
      </c>
      <c r="L19" s="4">
        <v>-78634</v>
      </c>
      <c r="N19" s="221">
        <v>-60946</v>
      </c>
      <c r="P19" s="4">
        <v>-78634</v>
      </c>
    </row>
    <row r="20" spans="1:16" ht="6" customHeight="1">
      <c r="J20" s="222"/>
      <c r="L20" s="5"/>
      <c r="N20" s="222"/>
      <c r="P20" s="5"/>
    </row>
    <row r="21" spans="1:16" ht="20.45" customHeight="1">
      <c r="A21" s="57" t="s">
        <v>66</v>
      </c>
      <c r="J21" s="223">
        <f>SUM(J12:J19)</f>
        <v>24982751</v>
      </c>
      <c r="L21" s="67">
        <f>SUM(L12:L19)</f>
        <v>30314909</v>
      </c>
      <c r="N21" s="223">
        <f>SUM(N12:N19)</f>
        <v>24451090</v>
      </c>
      <c r="P21" s="67">
        <f>SUM(P12:P19)</f>
        <v>15177640</v>
      </c>
    </row>
    <row r="22" spans="1:16" ht="6" customHeight="1">
      <c r="A22" s="57"/>
      <c r="J22" s="223"/>
      <c r="L22" s="67"/>
      <c r="N22" s="223"/>
    </row>
    <row r="23" spans="1:16" ht="20.45" customHeight="1">
      <c r="A23" s="56" t="s">
        <v>128</v>
      </c>
      <c r="G23" s="48"/>
      <c r="H23" s="65">
        <v>14</v>
      </c>
      <c r="J23" s="221">
        <v>-3753103</v>
      </c>
      <c r="L23" s="4">
        <v>-3752113</v>
      </c>
      <c r="N23" s="221">
        <v>-1783107</v>
      </c>
      <c r="P23" s="4">
        <v>-2242904</v>
      </c>
    </row>
    <row r="24" spans="1:16" ht="6" customHeight="1">
      <c r="B24" s="57"/>
      <c r="J24" s="220"/>
      <c r="L24" s="1"/>
      <c r="N24" s="220"/>
      <c r="P24" s="1"/>
    </row>
    <row r="25" spans="1:16" ht="20.45" customHeight="1">
      <c r="A25" s="57" t="s">
        <v>129</v>
      </c>
      <c r="B25" s="57"/>
      <c r="J25" s="221">
        <f>SUM(J21:J23)</f>
        <v>21229648</v>
      </c>
      <c r="L25" s="4">
        <f>SUM(L21:L23)</f>
        <v>26562796</v>
      </c>
      <c r="N25" s="221">
        <f>SUM(N21:N23)</f>
        <v>22667983</v>
      </c>
      <c r="P25" s="4">
        <f>SUM(P21:P23)</f>
        <v>12934736</v>
      </c>
    </row>
    <row r="26" spans="1:16" ht="6" customHeight="1">
      <c r="J26" s="222"/>
      <c r="L26" s="5"/>
      <c r="N26" s="222"/>
      <c r="P26" s="5"/>
    </row>
    <row r="27" spans="1:16" s="162" customFormat="1" ht="20.45" customHeight="1" thickBot="1">
      <c r="A27" s="161" t="s">
        <v>83</v>
      </c>
      <c r="H27" s="163"/>
      <c r="I27" s="163"/>
      <c r="J27" s="224">
        <f>SUM(J25)</f>
        <v>21229648</v>
      </c>
      <c r="K27" s="2"/>
      <c r="L27" s="47">
        <f>SUM(L25)</f>
        <v>26562796</v>
      </c>
      <c r="M27" s="2"/>
      <c r="N27" s="224">
        <f>SUM(N25)</f>
        <v>22667983</v>
      </c>
      <c r="O27" s="3"/>
      <c r="P27" s="47">
        <f>SUM(P25)</f>
        <v>12934736</v>
      </c>
    </row>
    <row r="28" spans="1:16" ht="6" customHeight="1" thickTop="1">
      <c r="J28" s="222"/>
      <c r="L28" s="5"/>
      <c r="N28" s="222"/>
      <c r="P28" s="5"/>
    </row>
    <row r="29" spans="1:16" ht="20.45" customHeight="1">
      <c r="A29" s="57" t="s">
        <v>130</v>
      </c>
      <c r="J29" s="222"/>
      <c r="L29" s="5"/>
      <c r="N29" s="222"/>
      <c r="P29" s="5"/>
    </row>
    <row r="30" spans="1:16" ht="20.45" customHeight="1">
      <c r="A30" s="56" t="s">
        <v>82</v>
      </c>
      <c r="J30" s="222">
        <v>21229438</v>
      </c>
      <c r="K30" s="18"/>
      <c r="L30" s="5">
        <v>26562562</v>
      </c>
      <c r="M30" s="18"/>
      <c r="N30" s="222">
        <v>22667983</v>
      </c>
      <c r="P30" s="5">
        <v>12934736</v>
      </c>
    </row>
    <row r="31" spans="1:16" ht="20.45" customHeight="1">
      <c r="A31" s="56" t="s">
        <v>41</v>
      </c>
      <c r="J31" s="225">
        <v>210</v>
      </c>
      <c r="L31" s="6">
        <v>234</v>
      </c>
      <c r="N31" s="176">
        <v>0</v>
      </c>
      <c r="P31" s="34">
        <v>0</v>
      </c>
    </row>
    <row r="32" spans="1:16" ht="6" customHeight="1">
      <c r="J32" s="222"/>
      <c r="L32" s="5"/>
      <c r="N32" s="222"/>
      <c r="P32" s="5"/>
    </row>
    <row r="33" spans="1:16" ht="20.45" customHeight="1" thickBot="1">
      <c r="A33" s="57" t="s">
        <v>129</v>
      </c>
      <c r="J33" s="226">
        <f>SUM(J30:J31)</f>
        <v>21229648</v>
      </c>
      <c r="L33" s="68">
        <f>SUM(L30:L31)</f>
        <v>26562796</v>
      </c>
      <c r="N33" s="226">
        <f>SUM(N30:N31)</f>
        <v>22667983</v>
      </c>
      <c r="P33" s="68">
        <f>SUM(P30:P31)</f>
        <v>12934736</v>
      </c>
    </row>
    <row r="34" spans="1:16" ht="9.9499999999999993" customHeight="1" thickTop="1">
      <c r="A34" s="57"/>
      <c r="B34" s="57"/>
      <c r="C34" s="57"/>
      <c r="D34" s="57"/>
      <c r="E34" s="57"/>
      <c r="F34" s="57"/>
      <c r="G34" s="57"/>
      <c r="H34" s="56"/>
      <c r="I34" s="56"/>
      <c r="J34" s="227"/>
      <c r="K34" s="56"/>
      <c r="L34" s="69"/>
      <c r="M34" s="56"/>
      <c r="N34" s="227"/>
      <c r="O34" s="56"/>
      <c r="P34" s="69"/>
    </row>
    <row r="35" spans="1:16" s="162" customFormat="1" ht="20.45" customHeight="1">
      <c r="A35" s="161" t="s">
        <v>131</v>
      </c>
      <c r="H35" s="163"/>
      <c r="I35" s="163"/>
      <c r="J35" s="222"/>
      <c r="K35" s="2"/>
      <c r="L35" s="5"/>
      <c r="M35" s="2"/>
      <c r="N35" s="222"/>
      <c r="O35" s="3"/>
      <c r="P35" s="5"/>
    </row>
    <row r="36" spans="1:16" s="162" customFormat="1" ht="20.45" customHeight="1">
      <c r="A36" s="162" t="s">
        <v>82</v>
      </c>
      <c r="H36" s="163"/>
      <c r="I36" s="163"/>
      <c r="J36" s="222">
        <v>21229438</v>
      </c>
      <c r="K36" s="2"/>
      <c r="L36" s="5">
        <v>26562562</v>
      </c>
      <c r="M36" s="2"/>
      <c r="N36" s="222">
        <v>22667983</v>
      </c>
      <c r="O36" s="3"/>
      <c r="P36" s="5">
        <v>12934736</v>
      </c>
    </row>
    <row r="37" spans="1:16" s="162" customFormat="1" ht="20.45" customHeight="1">
      <c r="A37" s="162" t="s">
        <v>41</v>
      </c>
      <c r="H37" s="163"/>
      <c r="I37" s="163"/>
      <c r="J37" s="225">
        <v>210</v>
      </c>
      <c r="K37" s="2"/>
      <c r="L37" s="6">
        <v>234</v>
      </c>
      <c r="M37" s="2"/>
      <c r="N37" s="176">
        <v>0</v>
      </c>
      <c r="O37" s="3"/>
      <c r="P37" s="34">
        <v>0</v>
      </c>
    </row>
    <row r="38" spans="1:16" s="162" customFormat="1" ht="6" customHeight="1">
      <c r="A38" s="161"/>
      <c r="B38" s="161"/>
      <c r="C38" s="161"/>
      <c r="D38" s="161"/>
      <c r="E38" s="161"/>
      <c r="F38" s="161"/>
      <c r="G38" s="161"/>
      <c r="J38" s="228"/>
      <c r="L38" s="164"/>
      <c r="N38" s="228"/>
      <c r="P38" s="164"/>
    </row>
    <row r="39" spans="1:16" s="162" customFormat="1" ht="20.45" customHeight="1" thickBot="1">
      <c r="A39" s="161" t="s">
        <v>83</v>
      </c>
      <c r="H39" s="163"/>
      <c r="I39" s="163"/>
      <c r="J39" s="226">
        <f>SUM(J36:J38)</f>
        <v>21229648</v>
      </c>
      <c r="K39" s="2"/>
      <c r="L39" s="68">
        <f t="shared" ref="L39:P39" si="0">SUM(L36:L38)</f>
        <v>26562796</v>
      </c>
      <c r="M39" s="2"/>
      <c r="N39" s="226">
        <f>SUM(N36:N38)</f>
        <v>22667983</v>
      </c>
      <c r="O39" s="3"/>
      <c r="P39" s="68">
        <f t="shared" si="0"/>
        <v>12934736</v>
      </c>
    </row>
    <row r="40" spans="1:16" ht="15" customHeight="1" thickTop="1">
      <c r="A40" s="57"/>
      <c r="B40" s="57"/>
      <c r="C40" s="57"/>
      <c r="D40" s="57"/>
      <c r="E40" s="57"/>
      <c r="F40" s="57"/>
      <c r="G40" s="57"/>
      <c r="H40" s="56"/>
      <c r="I40" s="56"/>
      <c r="J40" s="227"/>
      <c r="K40" s="56"/>
      <c r="L40" s="69"/>
      <c r="M40" s="56"/>
      <c r="N40" s="227"/>
      <c r="O40" s="56"/>
      <c r="P40" s="69"/>
    </row>
    <row r="41" spans="1:16" ht="20.45" customHeight="1">
      <c r="A41" s="57" t="s">
        <v>132</v>
      </c>
      <c r="J41" s="222"/>
      <c r="L41" s="5"/>
      <c r="N41" s="230"/>
      <c r="P41" s="70"/>
    </row>
    <row r="42" spans="1:16" ht="6" customHeight="1">
      <c r="J42" s="222"/>
      <c r="L42" s="5"/>
      <c r="N42" s="222"/>
      <c r="P42" s="5"/>
    </row>
    <row r="43" spans="1:16" ht="20.45" customHeight="1" thickBot="1">
      <c r="A43" s="56" t="s">
        <v>133</v>
      </c>
      <c r="J43" s="229">
        <v>0.13270000000000001</v>
      </c>
      <c r="K43" s="7"/>
      <c r="L43" s="71">
        <v>0.22140000000000001</v>
      </c>
      <c r="M43" s="7"/>
      <c r="N43" s="229">
        <v>0.14169999999999999</v>
      </c>
      <c r="O43" s="8"/>
      <c r="P43" s="71">
        <v>0.10780000000000001</v>
      </c>
    </row>
    <row r="44" spans="1:16" ht="20.45" customHeight="1" thickTop="1">
      <c r="J44" s="9"/>
      <c r="K44" s="7"/>
      <c r="L44" s="9"/>
      <c r="M44" s="7"/>
      <c r="N44" s="10"/>
      <c r="O44" s="8"/>
      <c r="P44" s="10"/>
    </row>
    <row r="45" spans="1:16" ht="12" customHeight="1">
      <c r="A45" s="57"/>
      <c r="B45" s="57"/>
      <c r="C45" s="57"/>
      <c r="D45" s="57"/>
      <c r="E45" s="57"/>
      <c r="F45" s="57"/>
      <c r="G45" s="57"/>
      <c r="H45" s="56"/>
      <c r="I45" s="56"/>
      <c r="J45" s="69"/>
      <c r="K45" s="56"/>
      <c r="L45" s="69"/>
      <c r="M45" s="56"/>
      <c r="N45" s="69"/>
      <c r="O45" s="56"/>
      <c r="P45" s="69"/>
    </row>
    <row r="46" spans="1:16" s="185" customFormat="1" ht="21" customHeight="1">
      <c r="A46" s="185" t="s">
        <v>116</v>
      </c>
    </row>
    <row r="47" spans="1:16" s="185" customFormat="1" ht="21" customHeight="1">
      <c r="A47" s="185" t="s">
        <v>165</v>
      </c>
    </row>
    <row r="48" spans="1:16" s="32" customFormat="1" ht="10.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</row>
    <row r="49" spans="1:16" ht="21.95" customHeight="1">
      <c r="A49" s="73" t="s">
        <v>135</v>
      </c>
      <c r="B49" s="73"/>
      <c r="C49" s="73"/>
      <c r="D49" s="73"/>
      <c r="E49" s="73"/>
      <c r="F49" s="73"/>
      <c r="G49" s="73"/>
      <c r="H49" s="74"/>
      <c r="I49" s="74"/>
      <c r="J49" s="6"/>
      <c r="K49" s="75"/>
      <c r="L49" s="6"/>
      <c r="M49" s="75"/>
      <c r="N49" s="6"/>
      <c r="O49" s="76"/>
      <c r="P49" s="6"/>
    </row>
  </sheetData>
  <mergeCells count="2">
    <mergeCell ref="J5:L5"/>
    <mergeCell ref="N5:P5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7753B-4DA9-4524-BAE2-88BC2EFCC158}">
  <sheetPr>
    <tabColor rgb="FF00B050"/>
  </sheetPr>
  <dimension ref="A1:T34"/>
  <sheetViews>
    <sheetView topLeftCell="A29" zoomScaleNormal="100" zoomScaleSheetLayoutView="100" workbookViewId="0">
      <selection activeCell="T28" sqref="T28"/>
    </sheetView>
  </sheetViews>
  <sheetFormatPr defaultColWidth="9.140625" defaultRowHeight="20.100000000000001" customHeight="1"/>
  <cols>
    <col min="1" max="2" width="1.85546875" style="119" customWidth="1"/>
    <col min="3" max="3" width="30.5703125" style="119" customWidth="1"/>
    <col min="4" max="4" width="9.140625" style="152" customWidth="1"/>
    <col min="5" max="5" width="1" style="154" customWidth="1"/>
    <col min="6" max="6" width="11" style="154" customWidth="1"/>
    <col min="7" max="7" width="0.85546875" style="154" customWidth="1"/>
    <col min="8" max="8" width="12.5703125" style="154" customWidth="1"/>
    <col min="9" max="9" width="0.85546875" style="154" customWidth="1"/>
    <col min="10" max="10" width="13.7109375" style="154" customWidth="1"/>
    <col min="11" max="11" width="0.85546875" style="153" customWidth="1"/>
    <col min="12" max="12" width="10.85546875" style="155" customWidth="1"/>
    <col min="13" max="13" width="0.85546875" style="156" customWidth="1"/>
    <col min="14" max="14" width="11.7109375" style="155" customWidth="1"/>
    <col min="15" max="15" width="0.85546875" style="156" customWidth="1"/>
    <col min="16" max="16" width="12.85546875" style="124" customWidth="1"/>
    <col min="17" max="17" width="0.85546875" style="119" customWidth="1"/>
    <col min="18" max="18" width="11.42578125" style="124" customWidth="1"/>
    <col min="19" max="19" width="0.85546875" style="119" customWidth="1"/>
    <col min="20" max="20" width="13.28515625" style="124" customWidth="1"/>
    <col min="21" max="16384" width="9.140625" style="119"/>
  </cols>
  <sheetData>
    <row r="1" spans="1:20" s="125" customFormat="1" ht="20.100000000000001" customHeight="1">
      <c r="A1" s="125" t="str">
        <f>+'T5 (3M)'!A1</f>
        <v>บริษัท แอดเทค ฮับ จำกัด (มหาชน)</v>
      </c>
      <c r="D1" s="126"/>
      <c r="E1" s="128"/>
      <c r="F1" s="128"/>
      <c r="G1" s="128"/>
      <c r="H1" s="128"/>
      <c r="I1" s="128"/>
      <c r="J1" s="128"/>
      <c r="K1" s="127"/>
      <c r="L1" s="129"/>
      <c r="M1" s="130"/>
      <c r="N1" s="129"/>
      <c r="O1" s="130"/>
      <c r="P1" s="157"/>
      <c r="R1" s="157"/>
      <c r="T1" s="157"/>
    </row>
    <row r="2" spans="1:20" s="125" customFormat="1" ht="20.100000000000001" customHeight="1">
      <c r="A2" s="125" t="s">
        <v>74</v>
      </c>
      <c r="D2" s="126"/>
      <c r="E2" s="128"/>
      <c r="F2" s="128"/>
      <c r="G2" s="128"/>
      <c r="H2" s="128"/>
      <c r="I2" s="128"/>
      <c r="J2" s="128"/>
      <c r="K2" s="127"/>
      <c r="L2" s="129"/>
      <c r="M2" s="130"/>
      <c r="N2" s="129"/>
      <c r="O2" s="130"/>
      <c r="P2" s="157"/>
      <c r="R2" s="157"/>
      <c r="T2" s="157"/>
    </row>
    <row r="3" spans="1:20" s="125" customFormat="1" ht="20.100000000000001" customHeight="1">
      <c r="A3" s="131" t="str">
        <f>+'T5 (3M)'!A3</f>
        <v>สำหรับงวดสามเดือนสิ้นสุดวันที่ 31 มีนาคม พ.ศ. 2565</v>
      </c>
      <c r="B3" s="132"/>
      <c r="C3" s="132"/>
      <c r="D3" s="133"/>
      <c r="E3" s="135"/>
      <c r="F3" s="135"/>
      <c r="G3" s="135"/>
      <c r="H3" s="135"/>
      <c r="I3" s="135"/>
      <c r="J3" s="135"/>
      <c r="K3" s="134"/>
      <c r="L3" s="136"/>
      <c r="M3" s="137"/>
      <c r="N3" s="136"/>
      <c r="O3" s="137"/>
      <c r="P3" s="136"/>
      <c r="Q3" s="137"/>
      <c r="R3" s="136"/>
      <c r="S3" s="137"/>
      <c r="T3" s="136"/>
    </row>
    <row r="4" spans="1:20" ht="15" customHeight="1">
      <c r="A4" s="81"/>
      <c r="B4" s="81"/>
      <c r="C4" s="81"/>
      <c r="D4" s="246"/>
      <c r="E4" s="117"/>
      <c r="F4" s="117"/>
      <c r="G4" s="117"/>
      <c r="H4" s="117"/>
      <c r="I4" s="117"/>
      <c r="J4" s="117"/>
      <c r="K4" s="116"/>
      <c r="L4" s="117"/>
      <c r="M4" s="116"/>
      <c r="N4" s="117"/>
      <c r="O4" s="116"/>
      <c r="P4" s="117"/>
      <c r="Q4" s="116"/>
      <c r="R4" s="117"/>
      <c r="S4" s="116"/>
      <c r="T4" s="118"/>
    </row>
    <row r="5" spans="1:20" s="125" customFormat="1" ht="18.600000000000001" customHeight="1">
      <c r="A5" s="115"/>
      <c r="B5" s="115"/>
      <c r="C5" s="115"/>
      <c r="D5" s="138"/>
      <c r="E5" s="115"/>
      <c r="F5" s="249" t="s">
        <v>51</v>
      </c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</row>
    <row r="6" spans="1:20" s="125" customFormat="1" ht="18.600000000000001" customHeight="1">
      <c r="A6" s="115"/>
      <c r="B6" s="115"/>
      <c r="C6" s="115"/>
      <c r="D6" s="138"/>
      <c r="E6" s="115"/>
      <c r="F6" s="250" t="s">
        <v>85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139"/>
      <c r="R6" s="140"/>
      <c r="S6" s="142"/>
      <c r="T6" s="140"/>
    </row>
    <row r="7" spans="1:20" s="125" customFormat="1" ht="18.600000000000001" customHeight="1">
      <c r="A7" s="81"/>
      <c r="B7" s="81"/>
      <c r="C7" s="81"/>
      <c r="D7" s="246"/>
      <c r="E7" s="117"/>
      <c r="F7" s="117"/>
      <c r="G7" s="117"/>
      <c r="H7" s="117"/>
      <c r="I7" s="117"/>
      <c r="J7" s="140" t="s">
        <v>84</v>
      </c>
      <c r="K7" s="116"/>
      <c r="L7" s="251" t="s">
        <v>31</v>
      </c>
      <c r="M7" s="249"/>
      <c r="N7" s="249"/>
      <c r="O7" s="116"/>
      <c r="P7" s="117"/>
      <c r="Q7" s="116"/>
      <c r="R7" s="117"/>
      <c r="S7" s="116"/>
      <c r="T7" s="117"/>
    </row>
    <row r="8" spans="1:20" s="125" customFormat="1" ht="18.600000000000001" customHeight="1">
      <c r="A8" s="115"/>
      <c r="B8" s="115"/>
      <c r="C8" s="115"/>
      <c r="D8" s="138"/>
      <c r="E8" s="140"/>
      <c r="F8" s="140"/>
      <c r="G8" s="140"/>
      <c r="H8" s="140"/>
      <c r="I8" s="140"/>
      <c r="J8" s="140" t="s">
        <v>60</v>
      </c>
      <c r="K8" s="139"/>
      <c r="L8" s="141" t="s">
        <v>36</v>
      </c>
      <c r="M8" s="142"/>
      <c r="N8" s="140"/>
      <c r="O8" s="139"/>
      <c r="P8" s="140" t="s">
        <v>33</v>
      </c>
      <c r="Q8" s="139"/>
      <c r="R8" s="140" t="s">
        <v>54</v>
      </c>
      <c r="S8" s="142"/>
      <c r="T8" s="140"/>
    </row>
    <row r="9" spans="1:20" ht="18.600000000000001" customHeight="1">
      <c r="A9" s="115"/>
      <c r="B9" s="115"/>
      <c r="C9" s="115"/>
      <c r="D9" s="138"/>
      <c r="E9" s="140"/>
      <c r="F9" s="140" t="s">
        <v>15</v>
      </c>
      <c r="G9" s="140"/>
      <c r="H9" s="140" t="s">
        <v>139</v>
      </c>
      <c r="I9" s="140"/>
      <c r="J9" s="140" t="s">
        <v>62</v>
      </c>
      <c r="K9" s="139"/>
      <c r="L9" s="143" t="s">
        <v>53</v>
      </c>
      <c r="M9" s="142"/>
      <c r="N9" s="140"/>
      <c r="O9" s="139"/>
      <c r="P9" s="140" t="s">
        <v>86</v>
      </c>
      <c r="Q9" s="139"/>
      <c r="R9" s="140" t="s">
        <v>146</v>
      </c>
      <c r="S9" s="142"/>
      <c r="T9" s="140" t="s">
        <v>14</v>
      </c>
    </row>
    <row r="10" spans="1:20" ht="18.600000000000001" customHeight="1">
      <c r="A10" s="115"/>
      <c r="B10" s="115"/>
      <c r="C10" s="115"/>
      <c r="D10" s="138"/>
      <c r="E10" s="140"/>
      <c r="F10" s="140" t="s">
        <v>108</v>
      </c>
      <c r="G10" s="140"/>
      <c r="H10" s="140" t="s">
        <v>140</v>
      </c>
      <c r="I10" s="140"/>
      <c r="J10" s="140" t="s">
        <v>61</v>
      </c>
      <c r="K10" s="142"/>
      <c r="L10" s="140" t="s">
        <v>37</v>
      </c>
      <c r="M10" s="142"/>
      <c r="N10" s="140" t="s">
        <v>34</v>
      </c>
      <c r="O10" s="142"/>
      <c r="P10" s="140" t="s">
        <v>87</v>
      </c>
      <c r="Q10" s="142"/>
      <c r="R10" s="140" t="s">
        <v>145</v>
      </c>
      <c r="S10" s="142"/>
      <c r="T10" s="140" t="s">
        <v>71</v>
      </c>
    </row>
    <row r="11" spans="1:20" ht="18.600000000000001" customHeight="1">
      <c r="A11" s="115"/>
      <c r="B11" s="115"/>
      <c r="C11" s="115"/>
      <c r="D11" s="138"/>
      <c r="E11" s="140"/>
      <c r="F11" s="144" t="s">
        <v>2</v>
      </c>
      <c r="G11" s="140"/>
      <c r="H11" s="144" t="s">
        <v>2</v>
      </c>
      <c r="I11" s="140"/>
      <c r="J11" s="144" t="s">
        <v>2</v>
      </c>
      <c r="K11" s="142"/>
      <c r="L11" s="144" t="s">
        <v>2</v>
      </c>
      <c r="M11" s="142"/>
      <c r="N11" s="144" t="s">
        <v>2</v>
      </c>
      <c r="O11" s="142"/>
      <c r="P11" s="144" t="s">
        <v>2</v>
      </c>
      <c r="Q11" s="142"/>
      <c r="R11" s="144" t="s">
        <v>2</v>
      </c>
      <c r="S11" s="142"/>
      <c r="T11" s="144" t="s">
        <v>2</v>
      </c>
    </row>
    <row r="12" spans="1:20" ht="5.0999999999999996" customHeight="1">
      <c r="A12" s="81"/>
      <c r="B12" s="81"/>
      <c r="C12" s="81"/>
      <c r="D12" s="138"/>
      <c r="E12" s="140"/>
      <c r="F12" s="140"/>
      <c r="G12" s="140"/>
      <c r="H12" s="140"/>
      <c r="I12" s="140"/>
      <c r="J12" s="140"/>
      <c r="K12" s="142"/>
      <c r="L12" s="140"/>
      <c r="M12" s="142"/>
      <c r="N12" s="140"/>
      <c r="O12" s="142"/>
      <c r="P12" s="140"/>
      <c r="Q12" s="142"/>
      <c r="R12" s="140"/>
      <c r="S12" s="142"/>
      <c r="T12" s="140"/>
    </row>
    <row r="13" spans="1:20" ht="18.600000000000001" customHeight="1">
      <c r="A13" s="115" t="s">
        <v>121</v>
      </c>
      <c r="B13" s="145"/>
      <c r="C13" s="81"/>
      <c r="D13" s="246"/>
      <c r="E13" s="117"/>
      <c r="F13" s="117">
        <v>60000000</v>
      </c>
      <c r="G13" s="117"/>
      <c r="H13" s="117">
        <v>0</v>
      </c>
      <c r="I13" s="117"/>
      <c r="J13" s="117">
        <v>-4003638</v>
      </c>
      <c r="K13" s="116"/>
      <c r="L13" s="117">
        <v>8000000</v>
      </c>
      <c r="M13" s="116"/>
      <c r="N13" s="117">
        <v>26563288</v>
      </c>
      <c r="O13" s="116"/>
      <c r="P13" s="117">
        <f>SUM(H13,L13,J13,F13,N13)</f>
        <v>90559650</v>
      </c>
      <c r="Q13" s="116"/>
      <c r="R13" s="117">
        <v>429</v>
      </c>
      <c r="S13" s="116"/>
      <c r="T13" s="118">
        <f>SUM(P13,R13)</f>
        <v>90560079</v>
      </c>
    </row>
    <row r="14" spans="1:20" ht="5.0999999999999996" customHeight="1">
      <c r="A14" s="115"/>
      <c r="B14" s="81"/>
      <c r="C14" s="81"/>
      <c r="D14" s="246"/>
      <c r="E14" s="117"/>
      <c r="F14" s="117"/>
      <c r="G14" s="117"/>
      <c r="H14" s="117"/>
      <c r="I14" s="117"/>
      <c r="J14" s="117"/>
      <c r="K14" s="116"/>
      <c r="L14" s="117"/>
      <c r="M14" s="116"/>
      <c r="N14" s="117"/>
      <c r="O14" s="116"/>
      <c r="P14" s="117"/>
      <c r="Q14" s="116"/>
      <c r="R14" s="117"/>
      <c r="S14" s="116"/>
      <c r="T14" s="118"/>
    </row>
    <row r="15" spans="1:20" ht="18.600000000000001" customHeight="1">
      <c r="A15" s="115" t="s">
        <v>73</v>
      </c>
      <c r="B15" s="81"/>
      <c r="C15" s="81"/>
      <c r="D15" s="246"/>
      <c r="E15" s="117"/>
      <c r="F15" s="117"/>
      <c r="G15" s="117"/>
      <c r="H15" s="117"/>
      <c r="I15" s="117"/>
      <c r="J15" s="117"/>
      <c r="K15" s="116"/>
      <c r="L15" s="117"/>
      <c r="M15" s="116"/>
      <c r="N15" s="117"/>
      <c r="O15" s="116"/>
      <c r="P15" s="117"/>
      <c r="Q15" s="116"/>
      <c r="R15" s="117"/>
      <c r="S15" s="116"/>
      <c r="T15" s="118"/>
    </row>
    <row r="16" spans="1:20" ht="18.600000000000001" customHeight="1">
      <c r="A16" s="81" t="s">
        <v>126</v>
      </c>
      <c r="B16" s="81"/>
      <c r="C16" s="81"/>
      <c r="D16" s="246"/>
      <c r="E16" s="117"/>
      <c r="F16" s="117">
        <v>0</v>
      </c>
      <c r="G16" s="117"/>
      <c r="H16" s="117">
        <v>0</v>
      </c>
      <c r="I16" s="117"/>
      <c r="J16" s="117">
        <v>0</v>
      </c>
      <c r="K16" s="116"/>
      <c r="L16" s="117">
        <v>0</v>
      </c>
      <c r="M16" s="116"/>
      <c r="N16" s="117">
        <v>0</v>
      </c>
      <c r="O16" s="116"/>
      <c r="P16" s="117">
        <f>SUM(H16,L16,J16,F16,N16)</f>
        <v>0</v>
      </c>
      <c r="Q16" s="116"/>
      <c r="R16" s="117">
        <v>-40</v>
      </c>
      <c r="S16" s="116"/>
      <c r="T16" s="118">
        <f t="shared" ref="T16:T18" si="0">SUM(P16,R16)</f>
        <v>-40</v>
      </c>
    </row>
    <row r="17" spans="1:20" ht="18.600000000000001" customHeight="1">
      <c r="A17" s="81" t="s">
        <v>93</v>
      </c>
      <c r="B17" s="81"/>
      <c r="C17" s="81"/>
      <c r="D17" s="246"/>
      <c r="E17" s="117"/>
      <c r="F17" s="117">
        <v>0</v>
      </c>
      <c r="G17" s="117"/>
      <c r="H17" s="117">
        <v>0</v>
      </c>
      <c r="I17" s="117"/>
      <c r="J17" s="117">
        <v>0</v>
      </c>
      <c r="K17" s="116"/>
      <c r="L17" s="117">
        <v>0</v>
      </c>
      <c r="M17" s="116"/>
      <c r="N17" s="117">
        <v>-15999950</v>
      </c>
      <c r="O17" s="116"/>
      <c r="P17" s="117">
        <f>SUM(H17,L17,J17,F17,N17)</f>
        <v>-15999950</v>
      </c>
      <c r="Q17" s="116"/>
      <c r="R17" s="117">
        <v>0</v>
      </c>
      <c r="S17" s="116"/>
      <c r="T17" s="118">
        <f t="shared" si="0"/>
        <v>-15999950</v>
      </c>
    </row>
    <row r="18" spans="1:20" ht="18.600000000000001" customHeight="1">
      <c r="A18" s="81" t="s">
        <v>83</v>
      </c>
      <c r="B18" s="81"/>
      <c r="C18" s="81"/>
      <c r="D18" s="246"/>
      <c r="E18" s="117"/>
      <c r="F18" s="120">
        <v>0</v>
      </c>
      <c r="G18" s="117"/>
      <c r="H18" s="120">
        <v>0</v>
      </c>
      <c r="I18" s="117"/>
      <c r="J18" s="120">
        <v>0</v>
      </c>
      <c r="K18" s="116"/>
      <c r="L18" s="120">
        <v>0</v>
      </c>
      <c r="M18" s="116"/>
      <c r="N18" s="120">
        <v>26562562</v>
      </c>
      <c r="O18" s="116"/>
      <c r="P18" s="120">
        <f>SUM(H18,L18,J18,F18,N18)</f>
        <v>26562562</v>
      </c>
      <c r="Q18" s="116"/>
      <c r="R18" s="158">
        <v>234</v>
      </c>
      <c r="S18" s="116"/>
      <c r="T18" s="121">
        <f t="shared" si="0"/>
        <v>26562796</v>
      </c>
    </row>
    <row r="19" spans="1:20" ht="5.0999999999999996" customHeight="1">
      <c r="A19" s="81"/>
      <c r="B19" s="81"/>
      <c r="C19" s="81"/>
      <c r="D19" s="246"/>
      <c r="E19" s="117"/>
      <c r="F19" s="117"/>
      <c r="G19" s="117"/>
      <c r="H19" s="117"/>
      <c r="I19" s="117"/>
      <c r="J19" s="117"/>
      <c r="K19" s="116"/>
      <c r="L19" s="117"/>
      <c r="M19" s="116"/>
      <c r="N19" s="117"/>
      <c r="O19" s="116"/>
      <c r="P19" s="117"/>
      <c r="Q19" s="116"/>
      <c r="R19" s="117"/>
      <c r="S19" s="116"/>
      <c r="T19" s="118"/>
    </row>
    <row r="20" spans="1:20" ht="18.600000000000001" customHeight="1" thickBot="1">
      <c r="A20" s="122" t="s">
        <v>148</v>
      </c>
      <c r="B20" s="81"/>
      <c r="C20" s="81"/>
      <c r="D20" s="246"/>
      <c r="E20" s="117"/>
      <c r="F20" s="123">
        <f>SUM(F13:F18)</f>
        <v>60000000</v>
      </c>
      <c r="G20" s="117"/>
      <c r="H20" s="123">
        <f>SUM(H13:H18)</f>
        <v>0</v>
      </c>
      <c r="I20" s="117"/>
      <c r="J20" s="123">
        <f>SUM(J13:J18)</f>
        <v>-4003638</v>
      </c>
      <c r="K20" s="116"/>
      <c r="L20" s="123">
        <f>SUM(L13:L18)</f>
        <v>8000000</v>
      </c>
      <c r="M20" s="116"/>
      <c r="N20" s="123">
        <f>SUM(N13:N18)</f>
        <v>37125900</v>
      </c>
      <c r="O20" s="116"/>
      <c r="P20" s="123">
        <f>SUM(H20,L20,J20,F20,N20)</f>
        <v>101122262</v>
      </c>
      <c r="Q20" s="116"/>
      <c r="R20" s="123">
        <f>SUM(R13:R18)</f>
        <v>623</v>
      </c>
      <c r="S20" s="116"/>
      <c r="T20" s="123">
        <f>SUM(T13:T18)</f>
        <v>101122885</v>
      </c>
    </row>
    <row r="21" spans="1:20" ht="12" customHeight="1" thickTop="1">
      <c r="A21" s="122"/>
      <c r="B21" s="159"/>
      <c r="C21" s="159"/>
      <c r="D21" s="246"/>
      <c r="E21" s="117"/>
      <c r="F21" s="160"/>
      <c r="G21" s="117"/>
      <c r="H21" s="117"/>
      <c r="I21" s="117"/>
      <c r="J21" s="160"/>
      <c r="K21" s="116"/>
      <c r="L21" s="160"/>
      <c r="M21" s="116"/>
      <c r="N21" s="160"/>
      <c r="O21" s="116"/>
      <c r="P21" s="160"/>
      <c r="Q21" s="116"/>
      <c r="R21" s="160"/>
      <c r="S21" s="116"/>
      <c r="T21" s="160"/>
    </row>
    <row r="22" spans="1:20" ht="18.600000000000001" customHeight="1">
      <c r="A22" s="115" t="s">
        <v>151</v>
      </c>
      <c r="B22" s="145"/>
      <c r="C22" s="81"/>
      <c r="D22" s="246"/>
      <c r="E22" s="117"/>
      <c r="F22" s="213">
        <v>80000000</v>
      </c>
      <c r="G22" s="117"/>
      <c r="H22" s="213">
        <v>409284207</v>
      </c>
      <c r="I22" s="117"/>
      <c r="J22" s="213">
        <v>-4003638</v>
      </c>
      <c r="K22" s="116"/>
      <c r="L22" s="213">
        <v>8000000</v>
      </c>
      <c r="M22" s="116"/>
      <c r="N22" s="213">
        <v>56510017</v>
      </c>
      <c r="O22" s="116"/>
      <c r="P22" s="213">
        <f>SUM(H22,L22,J22,F22,N22)</f>
        <v>549790586</v>
      </c>
      <c r="Q22" s="116"/>
      <c r="R22" s="213">
        <v>645</v>
      </c>
      <c r="S22" s="116"/>
      <c r="T22" s="217">
        <f>SUM(P22,R22)</f>
        <v>549791231</v>
      </c>
    </row>
    <row r="23" spans="1:20" ht="5.0999999999999996" customHeight="1">
      <c r="A23" s="115"/>
      <c r="B23" s="81"/>
      <c r="C23" s="81"/>
      <c r="D23" s="246"/>
      <c r="E23" s="117"/>
      <c r="F23" s="213"/>
      <c r="G23" s="117"/>
      <c r="H23" s="213"/>
      <c r="I23" s="117"/>
      <c r="J23" s="213"/>
      <c r="K23" s="116"/>
      <c r="L23" s="213"/>
      <c r="M23" s="116"/>
      <c r="N23" s="213"/>
      <c r="O23" s="116"/>
      <c r="P23" s="213"/>
      <c r="Q23" s="116"/>
      <c r="R23" s="213"/>
      <c r="S23" s="116"/>
      <c r="T23" s="217"/>
    </row>
    <row r="24" spans="1:20" s="125" customFormat="1" ht="18.600000000000001" customHeight="1">
      <c r="A24" s="115" t="s">
        <v>73</v>
      </c>
      <c r="B24" s="81"/>
      <c r="C24" s="81"/>
      <c r="D24" s="246"/>
      <c r="E24" s="117"/>
      <c r="F24" s="213"/>
      <c r="G24" s="117"/>
      <c r="H24" s="213"/>
      <c r="I24" s="117"/>
      <c r="J24" s="213"/>
      <c r="K24" s="116"/>
      <c r="L24" s="213"/>
      <c r="M24" s="116"/>
      <c r="N24" s="213"/>
      <c r="O24" s="116"/>
      <c r="P24" s="213"/>
      <c r="Q24" s="116"/>
      <c r="R24" s="213"/>
      <c r="S24" s="116"/>
      <c r="T24" s="217"/>
    </row>
    <row r="25" spans="1:20" s="125" customFormat="1" ht="18.600000000000001" customHeight="1">
      <c r="A25" s="81" t="s">
        <v>126</v>
      </c>
      <c r="B25" s="81"/>
      <c r="C25" s="81"/>
      <c r="D25" s="246"/>
      <c r="E25" s="117"/>
      <c r="F25" s="213">
        <v>0</v>
      </c>
      <c r="G25" s="117"/>
      <c r="H25" s="213">
        <v>0</v>
      </c>
      <c r="I25" s="117"/>
      <c r="J25" s="213">
        <v>0</v>
      </c>
      <c r="K25" s="116"/>
      <c r="L25" s="213">
        <v>0</v>
      </c>
      <c r="M25" s="116"/>
      <c r="N25" s="213">
        <v>0</v>
      </c>
      <c r="O25" s="116"/>
      <c r="P25" s="213">
        <f>SUM(H25,L25,J25,F25,N25)</f>
        <v>0</v>
      </c>
      <c r="Q25" s="116"/>
      <c r="R25" s="213">
        <v>-193</v>
      </c>
      <c r="S25" s="116"/>
      <c r="T25" s="217">
        <f t="shared" ref="T25:T26" si="1">SUM(P25,R25)</f>
        <v>-193</v>
      </c>
    </row>
    <row r="26" spans="1:20" ht="18.600000000000001" customHeight="1">
      <c r="A26" s="81" t="s">
        <v>83</v>
      </c>
      <c r="B26" s="81"/>
      <c r="C26" s="81"/>
      <c r="D26" s="246"/>
      <c r="E26" s="117"/>
      <c r="F26" s="214">
        <v>0</v>
      </c>
      <c r="G26" s="117"/>
      <c r="H26" s="214">
        <v>0</v>
      </c>
      <c r="I26" s="117"/>
      <c r="J26" s="214">
        <v>0</v>
      </c>
      <c r="K26" s="116"/>
      <c r="L26" s="214">
        <v>0</v>
      </c>
      <c r="M26" s="116"/>
      <c r="N26" s="214">
        <v>21229438</v>
      </c>
      <c r="O26" s="116"/>
      <c r="P26" s="214">
        <f>SUM(H26,L26,J26,F26,N26)</f>
        <v>21229438</v>
      </c>
      <c r="Q26" s="116"/>
      <c r="R26" s="216">
        <v>210</v>
      </c>
      <c r="S26" s="116"/>
      <c r="T26" s="218">
        <f t="shared" si="1"/>
        <v>21229648</v>
      </c>
    </row>
    <row r="27" spans="1:20" ht="5.0999999999999996" customHeight="1">
      <c r="A27" s="81"/>
      <c r="B27" s="81"/>
      <c r="C27" s="81"/>
      <c r="D27" s="246"/>
      <c r="E27" s="117"/>
      <c r="F27" s="213"/>
      <c r="G27" s="117"/>
      <c r="H27" s="213"/>
      <c r="I27" s="117"/>
      <c r="J27" s="213"/>
      <c r="K27" s="116"/>
      <c r="L27" s="213"/>
      <c r="M27" s="116"/>
      <c r="N27" s="213"/>
      <c r="O27" s="116"/>
      <c r="P27" s="213"/>
      <c r="Q27" s="116"/>
      <c r="R27" s="213"/>
      <c r="S27" s="116"/>
      <c r="T27" s="217"/>
    </row>
    <row r="28" spans="1:20" ht="18.600000000000001" customHeight="1" thickBot="1">
      <c r="A28" s="122" t="s">
        <v>152</v>
      </c>
      <c r="B28" s="81"/>
      <c r="C28" s="81"/>
      <c r="D28" s="246"/>
      <c r="E28" s="117"/>
      <c r="F28" s="215">
        <f>SUM(F22:F26)</f>
        <v>80000000</v>
      </c>
      <c r="G28" s="117"/>
      <c r="H28" s="215">
        <f>SUM(H22:H26)</f>
        <v>409284207</v>
      </c>
      <c r="I28" s="117"/>
      <c r="J28" s="215">
        <f>SUM(J22:J26)</f>
        <v>-4003638</v>
      </c>
      <c r="K28" s="116"/>
      <c r="L28" s="215">
        <f>SUM(L22:L26)</f>
        <v>8000000</v>
      </c>
      <c r="M28" s="116"/>
      <c r="N28" s="215">
        <f>SUM(N22:N26)</f>
        <v>77739455</v>
      </c>
      <c r="O28" s="116"/>
      <c r="P28" s="215">
        <f>SUM(P22:P26)</f>
        <v>571020024</v>
      </c>
      <c r="Q28" s="116"/>
      <c r="R28" s="215">
        <f>SUM(R22:R26)</f>
        <v>662</v>
      </c>
      <c r="S28" s="116"/>
      <c r="T28" s="215">
        <f>SUM(T22:T26)</f>
        <v>571020686</v>
      </c>
    </row>
    <row r="29" spans="1:20" ht="18.600000000000001" customHeight="1" thickTop="1">
      <c r="A29" s="122"/>
      <c r="B29" s="81"/>
      <c r="C29" s="81"/>
      <c r="D29" s="246"/>
      <c r="E29" s="117"/>
      <c r="F29" s="160"/>
      <c r="G29" s="117"/>
      <c r="H29" s="160"/>
      <c r="I29" s="117"/>
      <c r="J29" s="160"/>
      <c r="K29" s="116"/>
      <c r="L29" s="160"/>
      <c r="M29" s="116"/>
      <c r="N29" s="160"/>
      <c r="O29" s="116"/>
      <c r="P29" s="160"/>
      <c r="Q29" s="116"/>
      <c r="R29" s="160"/>
      <c r="S29" s="116"/>
      <c r="T29" s="160"/>
    </row>
    <row r="30" spans="1:20" ht="11.25" customHeight="1">
      <c r="A30" s="115"/>
      <c r="B30" s="81"/>
      <c r="C30" s="81"/>
      <c r="D30" s="246"/>
      <c r="E30" s="117"/>
      <c r="F30" s="117"/>
      <c r="G30" s="117"/>
      <c r="H30" s="117"/>
      <c r="I30" s="117"/>
      <c r="J30" s="117"/>
      <c r="K30" s="116"/>
      <c r="L30" s="117"/>
      <c r="M30" s="116"/>
      <c r="N30" s="117"/>
      <c r="O30" s="116"/>
      <c r="P30" s="117"/>
      <c r="Q30" s="116"/>
      <c r="R30" s="117"/>
      <c r="S30" s="116"/>
      <c r="T30" s="117"/>
    </row>
    <row r="31" spans="1:20" s="185" customFormat="1" ht="21" customHeight="1">
      <c r="A31" s="185" t="s">
        <v>167</v>
      </c>
    </row>
    <row r="32" spans="1:20" s="185" customFormat="1" ht="21" customHeight="1">
      <c r="A32" s="185" t="s">
        <v>168</v>
      </c>
    </row>
    <row r="33" spans="1:20" ht="7.5" customHeight="1">
      <c r="A33" s="170"/>
      <c r="B33" s="170"/>
      <c r="C33" s="81"/>
      <c r="D33" s="119"/>
      <c r="E33" s="81"/>
      <c r="F33" s="81"/>
      <c r="G33" s="81"/>
      <c r="H33" s="81"/>
      <c r="I33" s="81"/>
      <c r="J33" s="81"/>
      <c r="K33" s="170"/>
      <c r="L33" s="81"/>
      <c r="M33" s="81"/>
      <c r="N33" s="81"/>
      <c r="O33" s="81"/>
      <c r="P33" s="81"/>
      <c r="Q33" s="81"/>
      <c r="R33" s="81"/>
      <c r="S33" s="81"/>
      <c r="T33" s="81"/>
    </row>
    <row r="34" spans="1:20" ht="21.95" customHeight="1">
      <c r="A34" s="146" t="s">
        <v>135</v>
      </c>
      <c r="B34" s="146"/>
      <c r="C34" s="146"/>
      <c r="D34" s="147"/>
      <c r="E34" s="149"/>
      <c r="F34" s="149"/>
      <c r="G34" s="149"/>
      <c r="H34" s="149"/>
      <c r="I34" s="149"/>
      <c r="J34" s="149"/>
      <c r="K34" s="148"/>
      <c r="L34" s="150"/>
      <c r="M34" s="151"/>
      <c r="N34" s="150"/>
      <c r="O34" s="151"/>
      <c r="P34" s="150"/>
      <c r="Q34" s="151"/>
      <c r="R34" s="150"/>
      <c r="S34" s="151"/>
      <c r="T34" s="150"/>
    </row>
  </sheetData>
  <mergeCells count="3">
    <mergeCell ref="F5:T5"/>
    <mergeCell ref="F6:P6"/>
    <mergeCell ref="L7:N7"/>
  </mergeCells>
  <pageMargins left="0.6" right="0.6" top="0.5" bottom="0.6" header="0.49" footer="0.4"/>
  <pageSetup paperSize="9" firstPageNumber="6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1DA54-1ED2-483B-907D-5FCB69032236}">
  <sheetPr>
    <tabColor rgb="FF00B050"/>
  </sheetPr>
  <dimension ref="A1:N33"/>
  <sheetViews>
    <sheetView zoomScaleNormal="100" zoomScaleSheetLayoutView="85" workbookViewId="0">
      <selection activeCell="J12" sqref="J12"/>
    </sheetView>
  </sheetViews>
  <sheetFormatPr defaultColWidth="9.140625" defaultRowHeight="21.4" customHeight="1"/>
  <cols>
    <col min="1" max="2" width="1.85546875" style="119" customWidth="1"/>
    <col min="3" max="3" width="42.7109375" style="119" customWidth="1"/>
    <col min="4" max="4" width="8.85546875" style="152" customWidth="1"/>
    <col min="5" max="5" width="1.140625" style="153" customWidth="1"/>
    <col min="6" max="6" width="15.140625" style="154" customWidth="1"/>
    <col min="7" max="7" width="1.140625" style="153" customWidth="1"/>
    <col min="8" max="8" width="15.85546875" style="153" customWidth="1"/>
    <col min="9" max="9" width="1.140625" style="153" customWidth="1"/>
    <col min="10" max="10" width="15.140625" style="155" customWidth="1"/>
    <col min="11" max="11" width="1.140625" style="156" customWidth="1"/>
    <col min="12" max="12" width="15.140625" style="155" customWidth="1"/>
    <col min="13" max="13" width="1.140625" style="153" customWidth="1"/>
    <col min="14" max="14" width="14.28515625" style="155" customWidth="1"/>
    <col min="15" max="16384" width="9.140625" style="119"/>
  </cols>
  <sheetData>
    <row r="1" spans="1:14" s="125" customFormat="1" ht="18.95" customHeight="1">
      <c r="A1" s="125" t="str">
        <f>+'6'!A1</f>
        <v>บริษัท แอดเทค ฮับ จำกัด (มหาชน)</v>
      </c>
      <c r="D1" s="126"/>
      <c r="E1" s="127"/>
      <c r="F1" s="128"/>
      <c r="G1" s="127"/>
      <c r="H1" s="127"/>
      <c r="I1" s="127"/>
      <c r="J1" s="129"/>
      <c r="K1" s="130"/>
      <c r="L1" s="129"/>
      <c r="M1" s="127"/>
      <c r="N1" s="129"/>
    </row>
    <row r="2" spans="1:14" s="125" customFormat="1" ht="18.95" customHeight="1">
      <c r="A2" s="125" t="s">
        <v>137</v>
      </c>
      <c r="D2" s="126"/>
      <c r="E2" s="127"/>
      <c r="F2" s="128"/>
      <c r="G2" s="127"/>
      <c r="H2" s="127"/>
      <c r="I2" s="127"/>
      <c r="J2" s="129"/>
      <c r="K2" s="130"/>
      <c r="L2" s="129"/>
      <c r="M2" s="127"/>
      <c r="N2" s="129"/>
    </row>
    <row r="3" spans="1:14" s="125" customFormat="1" ht="18.95" customHeight="1">
      <c r="A3" s="131" t="str">
        <f>'6'!A3</f>
        <v>สำหรับงวดสามเดือนสิ้นสุดวันที่ 31 มีนาคม พ.ศ. 2565</v>
      </c>
      <c r="B3" s="132"/>
      <c r="C3" s="132"/>
      <c r="D3" s="133"/>
      <c r="E3" s="134"/>
      <c r="F3" s="135"/>
      <c r="G3" s="134"/>
      <c r="H3" s="134"/>
      <c r="I3" s="134"/>
      <c r="J3" s="136"/>
      <c r="K3" s="137"/>
      <c r="L3" s="136"/>
      <c r="M3" s="134"/>
      <c r="N3" s="136"/>
    </row>
    <row r="4" spans="1:14" s="125" customFormat="1" ht="15" customHeight="1">
      <c r="D4" s="126"/>
      <c r="E4" s="127"/>
      <c r="F4" s="128"/>
      <c r="G4" s="127"/>
      <c r="H4" s="127"/>
      <c r="I4" s="127"/>
      <c r="J4" s="129"/>
      <c r="K4" s="130"/>
      <c r="L4" s="129"/>
      <c r="M4" s="127"/>
      <c r="N4" s="129"/>
    </row>
    <row r="5" spans="1:14" s="125" customFormat="1" ht="18.600000000000001" customHeight="1">
      <c r="A5" s="115"/>
      <c r="B5" s="115"/>
      <c r="C5" s="115"/>
      <c r="D5" s="138"/>
      <c r="E5" s="115"/>
      <c r="F5" s="249" t="s">
        <v>75</v>
      </c>
      <c r="G5" s="249"/>
      <c r="H5" s="249"/>
      <c r="I5" s="249"/>
      <c r="J5" s="249"/>
      <c r="K5" s="249"/>
      <c r="L5" s="249"/>
      <c r="M5" s="249"/>
      <c r="N5" s="249"/>
    </row>
    <row r="6" spans="1:14" s="125" customFormat="1" ht="18.600000000000001" customHeight="1">
      <c r="A6" s="81"/>
      <c r="B6" s="81"/>
      <c r="C6" s="81"/>
      <c r="D6" s="246"/>
      <c r="E6" s="116"/>
      <c r="F6" s="117"/>
      <c r="G6" s="116"/>
      <c r="H6" s="116"/>
      <c r="I6" s="116"/>
      <c r="J6" s="251" t="s">
        <v>31</v>
      </c>
      <c r="K6" s="249"/>
      <c r="L6" s="249"/>
      <c r="M6" s="116"/>
      <c r="N6" s="117"/>
    </row>
    <row r="7" spans="1:14" s="125" customFormat="1" ht="18.600000000000001" customHeight="1">
      <c r="A7" s="115"/>
      <c r="B7" s="115"/>
      <c r="C7" s="115"/>
      <c r="D7" s="138"/>
      <c r="E7" s="139"/>
      <c r="F7" s="140"/>
      <c r="G7" s="139"/>
      <c r="H7" s="139"/>
      <c r="I7" s="139"/>
      <c r="J7" s="141" t="s">
        <v>36</v>
      </c>
      <c r="K7" s="142"/>
      <c r="L7" s="140"/>
      <c r="M7" s="139"/>
      <c r="N7" s="140"/>
    </row>
    <row r="8" spans="1:14" ht="18.600000000000001" customHeight="1">
      <c r="A8" s="115"/>
      <c r="B8" s="115"/>
      <c r="C8" s="115"/>
      <c r="D8" s="138"/>
      <c r="E8" s="139"/>
      <c r="F8" s="140" t="s">
        <v>15</v>
      </c>
      <c r="G8" s="139"/>
      <c r="H8" s="142" t="s">
        <v>139</v>
      </c>
      <c r="I8" s="139"/>
      <c r="J8" s="143" t="s">
        <v>53</v>
      </c>
      <c r="K8" s="142"/>
      <c r="L8" s="140"/>
      <c r="M8" s="139"/>
      <c r="N8" s="140" t="s">
        <v>14</v>
      </c>
    </row>
    <row r="9" spans="1:14" ht="18.600000000000001" customHeight="1">
      <c r="A9" s="115"/>
      <c r="B9" s="115"/>
      <c r="C9" s="115"/>
      <c r="D9" s="138"/>
      <c r="E9" s="142"/>
      <c r="F9" s="140" t="s">
        <v>108</v>
      </c>
      <c r="G9" s="142"/>
      <c r="H9" s="142" t="s">
        <v>140</v>
      </c>
      <c r="I9" s="142"/>
      <c r="J9" s="140" t="s">
        <v>37</v>
      </c>
      <c r="K9" s="142"/>
      <c r="L9" s="140" t="s">
        <v>34</v>
      </c>
      <c r="M9" s="142"/>
      <c r="N9" s="140" t="s">
        <v>71</v>
      </c>
    </row>
    <row r="10" spans="1:14" ht="18.600000000000001" customHeight="1">
      <c r="A10" s="115"/>
      <c r="B10" s="115"/>
      <c r="C10" s="115"/>
      <c r="D10" s="138"/>
      <c r="E10" s="142"/>
      <c r="F10" s="144" t="s">
        <v>2</v>
      </c>
      <c r="G10" s="142"/>
      <c r="H10" s="165" t="s">
        <v>2</v>
      </c>
      <c r="I10" s="142"/>
      <c r="J10" s="144" t="s">
        <v>2</v>
      </c>
      <c r="K10" s="142"/>
      <c r="L10" s="144" t="s">
        <v>2</v>
      </c>
      <c r="M10" s="142"/>
      <c r="N10" s="144" t="s">
        <v>2</v>
      </c>
    </row>
    <row r="11" spans="1:14" ht="6" customHeight="1">
      <c r="A11" s="115"/>
      <c r="B11" s="115"/>
      <c r="C11" s="115"/>
      <c r="D11" s="166"/>
      <c r="E11" s="142"/>
      <c r="F11" s="167"/>
      <c r="G11" s="142"/>
      <c r="H11" s="168"/>
      <c r="I11" s="142"/>
      <c r="J11" s="167"/>
      <c r="K11" s="142"/>
      <c r="L11" s="167"/>
      <c r="M11" s="142"/>
      <c r="N11" s="167"/>
    </row>
    <row r="12" spans="1:14" ht="18.600000000000001" customHeight="1">
      <c r="A12" s="115" t="s">
        <v>121</v>
      </c>
      <c r="B12" s="145"/>
      <c r="C12" s="81"/>
      <c r="D12" s="246"/>
      <c r="E12" s="116"/>
      <c r="F12" s="117">
        <v>60000000</v>
      </c>
      <c r="G12" s="116"/>
      <c r="H12" s="171">
        <v>0</v>
      </c>
      <c r="I12" s="116"/>
      <c r="J12" s="117">
        <v>8000000</v>
      </c>
      <c r="K12" s="116"/>
      <c r="L12" s="117">
        <v>17195154</v>
      </c>
      <c r="M12" s="116"/>
      <c r="N12" s="117">
        <f>SUM(F12:L12)</f>
        <v>85195154</v>
      </c>
    </row>
    <row r="13" spans="1:14" ht="6" customHeight="1">
      <c r="A13" s="115"/>
      <c r="B13" s="81"/>
      <c r="C13" s="81"/>
      <c r="D13" s="246"/>
      <c r="E13" s="116"/>
      <c r="F13" s="117"/>
      <c r="G13" s="116"/>
      <c r="H13" s="171"/>
      <c r="I13" s="116"/>
      <c r="J13" s="117"/>
      <c r="K13" s="116"/>
      <c r="L13" s="117"/>
      <c r="M13" s="116"/>
      <c r="N13" s="117"/>
    </row>
    <row r="14" spans="1:14" ht="18.600000000000001" customHeight="1">
      <c r="A14" s="115" t="s">
        <v>73</v>
      </c>
      <c r="B14" s="81"/>
      <c r="C14" s="81"/>
      <c r="D14" s="246"/>
      <c r="E14" s="116"/>
      <c r="F14" s="117"/>
      <c r="G14" s="116"/>
      <c r="H14" s="171"/>
      <c r="I14" s="116"/>
      <c r="J14" s="117"/>
      <c r="K14" s="116"/>
      <c r="L14" s="117"/>
      <c r="M14" s="116"/>
      <c r="N14" s="117"/>
    </row>
    <row r="15" spans="1:14" ht="18.600000000000001" customHeight="1">
      <c r="A15" s="81" t="s">
        <v>93</v>
      </c>
      <c r="B15" s="81"/>
      <c r="C15" s="81"/>
      <c r="D15" s="246"/>
      <c r="E15" s="116"/>
      <c r="F15" s="117">
        <v>0</v>
      </c>
      <c r="G15" s="116"/>
      <c r="H15" s="171">
        <v>0</v>
      </c>
      <c r="I15" s="116"/>
      <c r="J15" s="117">
        <v>0</v>
      </c>
      <c r="K15" s="116"/>
      <c r="L15" s="117">
        <v>-15999950</v>
      </c>
      <c r="M15" s="116"/>
      <c r="N15" s="117">
        <f>SUM(F15:L15)</f>
        <v>-15999950</v>
      </c>
    </row>
    <row r="16" spans="1:14" ht="18.600000000000001" customHeight="1">
      <c r="A16" s="81" t="s">
        <v>83</v>
      </c>
      <c r="B16" s="81"/>
      <c r="C16" s="81"/>
      <c r="D16" s="246"/>
      <c r="E16" s="116"/>
      <c r="F16" s="120">
        <v>0</v>
      </c>
      <c r="G16" s="116"/>
      <c r="H16" s="172">
        <v>0</v>
      </c>
      <c r="I16" s="116"/>
      <c r="J16" s="120">
        <v>0</v>
      </c>
      <c r="K16" s="116"/>
      <c r="L16" s="120">
        <v>12934736</v>
      </c>
      <c r="M16" s="116"/>
      <c r="N16" s="120">
        <f>SUM(F16:L16)</f>
        <v>12934736</v>
      </c>
    </row>
    <row r="17" spans="1:14" ht="6" customHeight="1">
      <c r="A17" s="81"/>
      <c r="B17" s="81"/>
      <c r="C17" s="81"/>
      <c r="D17" s="246"/>
      <c r="E17" s="116"/>
      <c r="F17" s="117"/>
      <c r="G17" s="116"/>
      <c r="H17" s="171"/>
      <c r="I17" s="116"/>
      <c r="J17" s="117"/>
      <c r="K17" s="116"/>
      <c r="L17" s="117"/>
      <c r="M17" s="116"/>
      <c r="N17" s="117"/>
    </row>
    <row r="18" spans="1:14" ht="18.600000000000001" customHeight="1" thickBot="1">
      <c r="A18" s="122" t="s">
        <v>148</v>
      </c>
      <c r="B18" s="81"/>
      <c r="C18" s="81"/>
      <c r="D18" s="246"/>
      <c r="E18" s="116"/>
      <c r="F18" s="123">
        <f>SUM(F12:F16)</f>
        <v>60000000</v>
      </c>
      <c r="G18" s="116"/>
      <c r="H18" s="123">
        <f>SUM(H12:H16)</f>
        <v>0</v>
      </c>
      <c r="I18" s="116"/>
      <c r="J18" s="123">
        <f>SUM(J12:J16)</f>
        <v>8000000</v>
      </c>
      <c r="K18" s="116"/>
      <c r="L18" s="123">
        <f>SUM(L12:L16)</f>
        <v>14129940</v>
      </c>
      <c r="M18" s="116"/>
      <c r="N18" s="123">
        <f>SUM(N12:N16)</f>
        <v>82129940</v>
      </c>
    </row>
    <row r="19" spans="1:14" ht="15" customHeight="1" thickTop="1">
      <c r="A19" s="122"/>
      <c r="B19" s="81"/>
      <c r="C19" s="81"/>
      <c r="D19" s="246"/>
      <c r="E19" s="116"/>
      <c r="F19" s="160"/>
      <c r="G19" s="116"/>
      <c r="H19" s="160"/>
      <c r="I19" s="116"/>
      <c r="J19" s="160"/>
      <c r="K19" s="116"/>
      <c r="L19" s="160"/>
      <c r="M19" s="116"/>
      <c r="N19" s="233"/>
    </row>
    <row r="20" spans="1:14" ht="18.600000000000001" customHeight="1">
      <c r="A20" s="115" t="s">
        <v>151</v>
      </c>
      <c r="B20" s="145"/>
      <c r="C20" s="81"/>
      <c r="D20" s="246"/>
      <c r="E20" s="116"/>
      <c r="F20" s="213">
        <v>80000000</v>
      </c>
      <c r="G20" s="116"/>
      <c r="H20" s="231">
        <v>409284207</v>
      </c>
      <c r="I20" s="116"/>
      <c r="J20" s="213">
        <v>8000000</v>
      </c>
      <c r="K20" s="116"/>
      <c r="L20" s="213">
        <v>24238633</v>
      </c>
      <c r="M20" s="116"/>
      <c r="N20" s="213">
        <f>SUM(F20:L20)</f>
        <v>521522840</v>
      </c>
    </row>
    <row r="21" spans="1:14" ht="6" customHeight="1">
      <c r="A21" s="115"/>
      <c r="B21" s="81"/>
      <c r="C21" s="81"/>
      <c r="D21" s="246"/>
      <c r="E21" s="116"/>
      <c r="F21" s="213"/>
      <c r="G21" s="116"/>
      <c r="H21" s="231"/>
      <c r="I21" s="116"/>
      <c r="J21" s="213"/>
      <c r="K21" s="116"/>
      <c r="L21" s="213"/>
      <c r="M21" s="116"/>
      <c r="N21" s="213"/>
    </row>
    <row r="22" spans="1:14" ht="18.600000000000001" customHeight="1">
      <c r="A22" s="115" t="s">
        <v>73</v>
      </c>
      <c r="B22" s="81"/>
      <c r="C22" s="81"/>
      <c r="D22" s="246"/>
      <c r="E22" s="116"/>
      <c r="F22" s="213"/>
      <c r="G22" s="116"/>
      <c r="H22" s="231"/>
      <c r="I22" s="116"/>
      <c r="J22" s="213"/>
      <c r="K22" s="116"/>
      <c r="L22" s="213"/>
      <c r="M22" s="116"/>
      <c r="N22" s="213"/>
    </row>
    <row r="23" spans="1:14" ht="18.600000000000001" customHeight="1">
      <c r="A23" s="81" t="s">
        <v>83</v>
      </c>
      <c r="B23" s="81"/>
      <c r="C23" s="81"/>
      <c r="D23" s="246"/>
      <c r="E23" s="116"/>
      <c r="F23" s="214">
        <v>0</v>
      </c>
      <c r="G23" s="116"/>
      <c r="H23" s="232">
        <v>0</v>
      </c>
      <c r="I23" s="116"/>
      <c r="J23" s="214">
        <v>0</v>
      </c>
      <c r="K23" s="116"/>
      <c r="L23" s="214">
        <v>22667983</v>
      </c>
      <c r="M23" s="116"/>
      <c r="N23" s="214">
        <f>SUM(F23:L23)</f>
        <v>22667983</v>
      </c>
    </row>
    <row r="24" spans="1:14" ht="6" customHeight="1">
      <c r="A24" s="81"/>
      <c r="B24" s="81"/>
      <c r="C24" s="81"/>
      <c r="D24" s="246"/>
      <c r="E24" s="116"/>
      <c r="F24" s="213"/>
      <c r="G24" s="116"/>
      <c r="H24" s="231"/>
      <c r="I24" s="116"/>
      <c r="J24" s="213"/>
      <c r="K24" s="116"/>
      <c r="L24" s="213"/>
      <c r="M24" s="116"/>
      <c r="N24" s="213"/>
    </row>
    <row r="25" spans="1:14" ht="18.600000000000001" customHeight="1" thickBot="1">
      <c r="A25" s="122" t="s">
        <v>152</v>
      </c>
      <c r="B25" s="81"/>
      <c r="C25" s="81"/>
      <c r="D25" s="246"/>
      <c r="E25" s="116"/>
      <c r="F25" s="215">
        <f>SUM(F20:F23)</f>
        <v>80000000</v>
      </c>
      <c r="G25" s="116"/>
      <c r="H25" s="215">
        <f>SUM(H20:H23)</f>
        <v>409284207</v>
      </c>
      <c r="I25" s="116"/>
      <c r="J25" s="215">
        <f>SUM(J20:J23)</f>
        <v>8000000</v>
      </c>
      <c r="K25" s="116"/>
      <c r="L25" s="215">
        <f>SUM(L20:L23)</f>
        <v>46906616</v>
      </c>
      <c r="M25" s="116"/>
      <c r="N25" s="215">
        <f>SUM(N20:N23)</f>
        <v>544190823</v>
      </c>
    </row>
    <row r="26" spans="1:14" ht="18" customHeight="1" thickTop="1">
      <c r="A26" s="122"/>
      <c r="B26" s="81"/>
      <c r="C26" s="81"/>
      <c r="D26" s="246"/>
      <c r="E26" s="116"/>
      <c r="F26" s="160"/>
      <c r="G26" s="116"/>
      <c r="H26" s="160"/>
      <c r="I26" s="116"/>
      <c r="J26" s="160"/>
      <c r="K26" s="116"/>
      <c r="L26" s="160"/>
      <c r="M26" s="116"/>
      <c r="N26" s="160"/>
    </row>
    <row r="27" spans="1:14" ht="18.600000000000001" customHeight="1">
      <c r="A27" s="122"/>
      <c r="B27" s="81"/>
      <c r="C27" s="81"/>
      <c r="D27" s="246"/>
      <c r="E27" s="116"/>
      <c r="F27" s="160"/>
      <c r="G27" s="116"/>
      <c r="H27" s="160"/>
      <c r="I27" s="116"/>
      <c r="J27" s="160"/>
      <c r="K27" s="116"/>
      <c r="L27" s="160"/>
      <c r="M27" s="116"/>
      <c r="N27" s="160"/>
    </row>
    <row r="28" spans="1:14" ht="18.600000000000001" customHeight="1">
      <c r="A28" s="122"/>
      <c r="B28" s="81"/>
      <c r="C28" s="81"/>
      <c r="D28" s="246"/>
      <c r="E28" s="116"/>
      <c r="F28" s="160"/>
      <c r="G28" s="116"/>
      <c r="H28" s="160"/>
      <c r="I28" s="116"/>
      <c r="J28" s="160"/>
      <c r="K28" s="116"/>
      <c r="L28" s="160"/>
      <c r="M28" s="116"/>
      <c r="N28" s="160"/>
    </row>
    <row r="29" spans="1:14" ht="17.25" customHeight="1">
      <c r="A29" s="122"/>
      <c r="B29" s="81"/>
      <c r="C29" s="81"/>
      <c r="D29" s="246"/>
      <c r="E29" s="116"/>
      <c r="F29" s="160"/>
      <c r="G29" s="116"/>
      <c r="H29" s="160"/>
      <c r="I29" s="116"/>
      <c r="J29" s="160"/>
      <c r="K29" s="116"/>
      <c r="L29" s="160"/>
      <c r="M29" s="116"/>
      <c r="N29" s="160"/>
    </row>
    <row r="30" spans="1:14" s="185" customFormat="1" ht="21" customHeight="1">
      <c r="A30" s="185" t="s">
        <v>166</v>
      </c>
    </row>
    <row r="31" spans="1:14" s="185" customFormat="1" ht="21" customHeight="1">
      <c r="A31" s="185" t="s">
        <v>169</v>
      </c>
    </row>
    <row r="32" spans="1:14" ht="15" customHeight="1">
      <c r="A32" s="170"/>
      <c r="B32" s="170"/>
      <c r="C32" s="170"/>
      <c r="D32" s="246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ht="21.95" customHeight="1">
      <c r="A33" s="146" t="s">
        <v>135</v>
      </c>
      <c r="B33" s="146"/>
      <c r="C33" s="146"/>
      <c r="D33" s="147"/>
      <c r="E33" s="148"/>
      <c r="F33" s="149"/>
      <c r="G33" s="148"/>
      <c r="H33" s="148"/>
      <c r="I33" s="148"/>
      <c r="J33" s="150"/>
      <c r="K33" s="151"/>
      <c r="L33" s="150"/>
      <c r="M33" s="148"/>
      <c r="N33" s="150"/>
    </row>
  </sheetData>
  <mergeCells count="2">
    <mergeCell ref="F5:N5"/>
    <mergeCell ref="J6:L6"/>
  </mergeCells>
  <pageMargins left="1" right="1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033E0-577A-4E6E-9296-E69989B5E35C}">
  <sheetPr>
    <tabColor rgb="FF00B050"/>
  </sheetPr>
  <dimension ref="A1:L87"/>
  <sheetViews>
    <sheetView tabSelected="1" zoomScaleNormal="100" zoomScaleSheetLayoutView="100" workbookViewId="0">
      <selection activeCell="L13" sqref="L13"/>
    </sheetView>
  </sheetViews>
  <sheetFormatPr defaultColWidth="0.7109375" defaultRowHeight="21.75" customHeight="1"/>
  <cols>
    <col min="1" max="1" width="1.85546875" style="48" customWidth="1"/>
    <col min="2" max="2" width="1.42578125" style="48" customWidth="1"/>
    <col min="3" max="3" width="42" style="48" customWidth="1"/>
    <col min="4" max="4" width="7.5703125" style="48" customWidth="1"/>
    <col min="5" max="5" width="0.7109375" style="48" customWidth="1"/>
    <col min="6" max="6" width="11.7109375" style="77" customWidth="1"/>
    <col min="7" max="7" width="0.7109375" style="114" customWidth="1"/>
    <col min="8" max="8" width="11.7109375" style="77" customWidth="1"/>
    <col min="9" max="9" width="0.85546875" style="114" customWidth="1"/>
    <col min="10" max="10" width="11.7109375" style="77" customWidth="1"/>
    <col min="11" max="11" width="0.85546875" style="114" customWidth="1"/>
    <col min="12" max="12" width="11.7109375" style="77" customWidth="1"/>
    <col min="13" max="222" width="9.140625" style="48" customWidth="1"/>
    <col min="223" max="223" width="1.42578125" style="48" customWidth="1"/>
    <col min="224" max="224" width="52.85546875" style="48" customWidth="1"/>
    <col min="225" max="225" width="7" style="48" bestFit="1" customWidth="1"/>
    <col min="226" max="226" width="0.7109375" style="48" customWidth="1"/>
    <col min="227" max="227" width="10.7109375" style="48" customWidth="1"/>
    <col min="228" max="16384" width="0.7109375" style="48"/>
  </cols>
  <sheetData>
    <row r="1" spans="1:12" s="83" customFormat="1" ht="21.75" customHeight="1">
      <c r="A1" s="82" t="str">
        <f>'7'!A1</f>
        <v>บริษัท แอดเทค ฮับ จำกัด (มหาชน)</v>
      </c>
      <c r="F1" s="84"/>
      <c r="G1" s="12"/>
      <c r="H1" s="84"/>
      <c r="I1" s="12"/>
      <c r="J1" s="23"/>
      <c r="K1" s="12"/>
      <c r="L1" s="23"/>
    </row>
    <row r="2" spans="1:12" s="83" customFormat="1" ht="21.75" customHeight="1">
      <c r="A2" s="85" t="s">
        <v>42</v>
      </c>
      <c r="B2" s="86"/>
      <c r="C2" s="86"/>
      <c r="D2" s="86"/>
      <c r="F2" s="84"/>
      <c r="G2" s="12"/>
      <c r="H2" s="84"/>
      <c r="I2" s="12"/>
      <c r="J2" s="87"/>
      <c r="K2" s="12"/>
      <c r="L2" s="87"/>
    </row>
    <row r="3" spans="1:12" s="83" customFormat="1" ht="21.75" customHeight="1">
      <c r="A3" s="88" t="str">
        <f>'7'!A3</f>
        <v>สำหรับงวดสามเดือนสิ้นสุดวันที่ 31 มีนาคม พ.ศ. 2565</v>
      </c>
      <c r="B3" s="89"/>
      <c r="C3" s="89"/>
      <c r="D3" s="89"/>
      <c r="E3" s="90"/>
      <c r="F3" s="38"/>
      <c r="G3" s="39"/>
      <c r="H3" s="38"/>
      <c r="I3" s="39"/>
      <c r="J3" s="91"/>
      <c r="K3" s="39"/>
      <c r="L3" s="91"/>
    </row>
    <row r="4" spans="1:12" s="83" customFormat="1" ht="20.100000000000001" customHeight="1">
      <c r="A4" s="92"/>
      <c r="B4" s="92"/>
      <c r="C4" s="92"/>
      <c r="D4" s="92"/>
      <c r="F4" s="93"/>
      <c r="G4" s="15"/>
      <c r="H4" s="93"/>
      <c r="I4" s="15"/>
      <c r="J4" s="94"/>
      <c r="K4" s="15"/>
      <c r="L4" s="94"/>
    </row>
    <row r="5" spans="1:12" s="83" customFormat="1" ht="20.100000000000001" customHeight="1">
      <c r="A5" s="82"/>
      <c r="B5" s="82"/>
      <c r="C5" s="82"/>
      <c r="D5" s="82"/>
      <c r="E5" s="95"/>
      <c r="F5" s="247" t="s">
        <v>51</v>
      </c>
      <c r="G5" s="247"/>
      <c r="H5" s="247"/>
      <c r="I5" s="27"/>
      <c r="J5" s="247" t="s">
        <v>75</v>
      </c>
      <c r="K5" s="247"/>
      <c r="L5" s="247"/>
    </row>
    <row r="6" spans="1:12" s="83" customFormat="1" ht="20.100000000000001" customHeight="1">
      <c r="A6" s="96"/>
      <c r="B6" s="96"/>
      <c r="C6" s="96"/>
      <c r="E6" s="79"/>
      <c r="F6" s="23" t="s">
        <v>150</v>
      </c>
      <c r="G6" s="27"/>
      <c r="H6" s="23" t="s">
        <v>112</v>
      </c>
      <c r="I6" s="27"/>
      <c r="J6" s="23" t="s">
        <v>150</v>
      </c>
      <c r="K6" s="27"/>
      <c r="L6" s="23" t="s">
        <v>112</v>
      </c>
    </row>
    <row r="7" spans="1:12" s="83" customFormat="1" ht="20.100000000000001" customHeight="1">
      <c r="A7" s="96"/>
      <c r="B7" s="96"/>
      <c r="C7" s="96"/>
      <c r="D7" s="80" t="s">
        <v>1</v>
      </c>
      <c r="E7" s="79"/>
      <c r="F7" s="63" t="s">
        <v>2</v>
      </c>
      <c r="G7" s="17"/>
      <c r="H7" s="63" t="s">
        <v>2</v>
      </c>
      <c r="I7" s="55"/>
      <c r="J7" s="63" t="s">
        <v>2</v>
      </c>
      <c r="K7" s="55"/>
      <c r="L7" s="63" t="s">
        <v>2</v>
      </c>
    </row>
    <row r="8" spans="1:12" s="83" customFormat="1" ht="8.1" customHeight="1">
      <c r="A8" s="96"/>
      <c r="B8" s="96"/>
      <c r="C8" s="96"/>
      <c r="D8" s="78"/>
      <c r="E8" s="79"/>
      <c r="F8" s="173"/>
      <c r="G8" s="24"/>
      <c r="H8" s="29"/>
      <c r="I8" s="22"/>
      <c r="J8" s="173"/>
      <c r="K8" s="24"/>
      <c r="L8" s="29"/>
    </row>
    <row r="9" spans="1:12" s="83" customFormat="1" ht="20.100000000000001" customHeight="1">
      <c r="A9" s="92" t="s">
        <v>25</v>
      </c>
      <c r="B9" s="97"/>
      <c r="C9" s="97"/>
      <c r="D9" s="97"/>
      <c r="F9" s="234"/>
      <c r="G9" s="12"/>
      <c r="H9" s="84"/>
      <c r="I9" s="12"/>
      <c r="J9" s="235"/>
      <c r="K9" s="12"/>
      <c r="L9" s="11"/>
    </row>
    <row r="10" spans="1:12" s="83" customFormat="1" ht="20.100000000000001" customHeight="1">
      <c r="A10" s="97" t="s">
        <v>66</v>
      </c>
      <c r="B10" s="97"/>
      <c r="C10" s="97"/>
      <c r="D10" s="98"/>
      <c r="F10" s="235">
        <v>24982751</v>
      </c>
      <c r="G10" s="12"/>
      <c r="H10" s="11">
        <v>30314909</v>
      </c>
      <c r="I10" s="12"/>
      <c r="J10" s="235">
        <v>24451090</v>
      </c>
      <c r="K10" s="12"/>
      <c r="L10" s="11">
        <v>15177640</v>
      </c>
    </row>
    <row r="11" spans="1:12" s="83" customFormat="1" ht="20.100000000000001" customHeight="1">
      <c r="A11" s="97" t="s">
        <v>59</v>
      </c>
      <c r="B11" s="97"/>
      <c r="C11" s="97"/>
      <c r="D11" s="98"/>
      <c r="F11" s="236"/>
      <c r="G11" s="12"/>
      <c r="H11" s="13"/>
      <c r="I11" s="12"/>
      <c r="J11" s="236"/>
      <c r="K11" s="12"/>
      <c r="L11" s="13"/>
    </row>
    <row r="12" spans="1:12" s="83" customFormat="1" ht="20.100000000000001" customHeight="1">
      <c r="A12" s="97"/>
      <c r="B12" s="48" t="s">
        <v>102</v>
      </c>
      <c r="C12" s="48"/>
      <c r="F12" s="237"/>
      <c r="J12" s="237"/>
    </row>
    <row r="13" spans="1:12" s="83" customFormat="1" ht="20.100000000000001" customHeight="1">
      <c r="A13" s="97"/>
      <c r="B13" s="48"/>
      <c r="C13" s="48" t="s">
        <v>67</v>
      </c>
      <c r="D13" s="98">
        <v>11</v>
      </c>
      <c r="F13" s="236">
        <v>225504</v>
      </c>
      <c r="G13" s="12"/>
      <c r="H13" s="13">
        <v>258313</v>
      </c>
      <c r="I13" s="12"/>
      <c r="J13" s="236">
        <v>162216</v>
      </c>
      <c r="K13" s="12"/>
      <c r="L13" s="13">
        <v>151475</v>
      </c>
    </row>
    <row r="14" spans="1:12" s="83" customFormat="1" ht="20.100000000000001" customHeight="1">
      <c r="A14" s="97"/>
      <c r="B14" s="48" t="s">
        <v>111</v>
      </c>
      <c r="C14" s="48"/>
      <c r="D14" s="98">
        <v>11</v>
      </c>
      <c r="F14" s="236">
        <v>220810</v>
      </c>
      <c r="G14" s="12"/>
      <c r="H14" s="13">
        <v>465187</v>
      </c>
      <c r="I14" s="12"/>
      <c r="J14" s="236">
        <v>220810</v>
      </c>
      <c r="K14" s="12"/>
      <c r="L14" s="13">
        <v>465187</v>
      </c>
    </row>
    <row r="15" spans="1:12" s="83" customFormat="1" ht="20.100000000000001" customHeight="1">
      <c r="A15" s="97"/>
      <c r="B15" s="49" t="s">
        <v>76</v>
      </c>
      <c r="C15" s="49"/>
      <c r="D15" s="98">
        <v>11</v>
      </c>
      <c r="F15" s="236">
        <v>71065</v>
      </c>
      <c r="G15" s="12"/>
      <c r="H15" s="13">
        <v>72116</v>
      </c>
      <c r="I15" s="12"/>
      <c r="J15" s="236">
        <v>2959</v>
      </c>
      <c r="K15" s="12"/>
      <c r="L15" s="13">
        <v>2959</v>
      </c>
    </row>
    <row r="16" spans="1:12" s="83" customFormat="1" ht="20.100000000000001" customHeight="1">
      <c r="A16" s="97"/>
      <c r="B16" s="49" t="s">
        <v>156</v>
      </c>
      <c r="C16" s="49"/>
      <c r="D16" s="98"/>
      <c r="F16" s="236">
        <v>31630</v>
      </c>
      <c r="G16" s="12"/>
      <c r="H16" s="13">
        <v>0</v>
      </c>
      <c r="I16" s="12"/>
      <c r="J16" s="236">
        <v>38903</v>
      </c>
      <c r="K16" s="12"/>
      <c r="L16" s="13">
        <v>0</v>
      </c>
    </row>
    <row r="17" spans="1:12" s="83" customFormat="1" ht="20.100000000000001" customHeight="1">
      <c r="A17" s="97"/>
      <c r="B17" s="49" t="s">
        <v>163</v>
      </c>
      <c r="C17" s="49"/>
      <c r="D17" s="98">
        <v>11</v>
      </c>
      <c r="F17" s="236">
        <v>479795</v>
      </c>
      <c r="G17" s="12"/>
      <c r="H17" s="13">
        <v>0</v>
      </c>
      <c r="I17" s="12"/>
      <c r="J17" s="236">
        <v>479795</v>
      </c>
      <c r="K17" s="12"/>
      <c r="L17" s="13">
        <v>0</v>
      </c>
    </row>
    <row r="18" spans="1:12" s="83" customFormat="1" ht="20.100000000000001" customHeight="1">
      <c r="A18" s="97"/>
      <c r="B18" s="49" t="s">
        <v>158</v>
      </c>
      <c r="C18" s="49"/>
      <c r="D18" s="98"/>
      <c r="F18" s="236">
        <v>-21219</v>
      </c>
      <c r="G18" s="12"/>
      <c r="H18" s="13">
        <v>0</v>
      </c>
      <c r="I18" s="12"/>
      <c r="J18" s="236">
        <v>0</v>
      </c>
      <c r="K18" s="12"/>
      <c r="L18" s="13">
        <v>0</v>
      </c>
    </row>
    <row r="19" spans="1:12" s="83" customFormat="1" ht="20.100000000000001" customHeight="1">
      <c r="A19" s="97"/>
      <c r="B19" s="49" t="s">
        <v>157</v>
      </c>
      <c r="C19" s="49"/>
      <c r="D19" s="98">
        <v>11</v>
      </c>
      <c r="F19" s="236">
        <v>1</v>
      </c>
      <c r="G19" s="12"/>
      <c r="H19" s="13">
        <v>0</v>
      </c>
      <c r="I19" s="12"/>
      <c r="J19" s="236">
        <v>1</v>
      </c>
      <c r="K19" s="12"/>
      <c r="L19" s="13">
        <v>0</v>
      </c>
    </row>
    <row r="20" spans="1:12" s="83" customFormat="1" ht="20.100000000000001" customHeight="1">
      <c r="B20" s="48" t="s">
        <v>109</v>
      </c>
      <c r="C20" s="48"/>
      <c r="F20" s="237"/>
      <c r="J20" s="237"/>
    </row>
    <row r="21" spans="1:12" s="83" customFormat="1" ht="20.100000000000001" customHeight="1">
      <c r="B21" s="48"/>
      <c r="C21" s="48" t="s">
        <v>110</v>
      </c>
      <c r="D21" s="98">
        <v>8</v>
      </c>
      <c r="F21" s="235">
        <v>-5117</v>
      </c>
      <c r="H21" s="96">
        <v>-2902</v>
      </c>
      <c r="J21" s="235">
        <v>-5117</v>
      </c>
      <c r="L21" s="11">
        <v>-2902</v>
      </c>
    </row>
    <row r="22" spans="1:12" s="83" customFormat="1" ht="20.100000000000001" customHeight="1">
      <c r="B22" s="48" t="s">
        <v>24</v>
      </c>
      <c r="C22" s="48"/>
      <c r="D22" s="98"/>
      <c r="F22" s="235">
        <v>-296141</v>
      </c>
      <c r="H22" s="243">
        <v>0</v>
      </c>
      <c r="J22" s="235">
        <v>-372579</v>
      </c>
      <c r="L22" s="11">
        <v>-144621</v>
      </c>
    </row>
    <row r="23" spans="1:12" s="83" customFormat="1" ht="20.100000000000001" customHeight="1">
      <c r="B23" s="48" t="s">
        <v>40</v>
      </c>
      <c r="C23" s="48"/>
      <c r="D23" s="98"/>
      <c r="F23" s="235">
        <v>60946</v>
      </c>
      <c r="G23" s="12"/>
      <c r="H23" s="11">
        <v>78634</v>
      </c>
      <c r="I23" s="12"/>
      <c r="J23" s="235">
        <v>60946</v>
      </c>
      <c r="K23" s="12"/>
      <c r="L23" s="11">
        <v>78634</v>
      </c>
    </row>
    <row r="24" spans="1:12" s="83" customFormat="1" ht="20.100000000000001" customHeight="1">
      <c r="B24" s="48" t="s">
        <v>123</v>
      </c>
      <c r="C24" s="48"/>
      <c r="D24" s="98">
        <v>15</v>
      </c>
      <c r="F24" s="235">
        <v>0</v>
      </c>
      <c r="G24" s="12"/>
      <c r="H24" s="11">
        <v>0</v>
      </c>
      <c r="I24" s="12"/>
      <c r="J24" s="235">
        <v>-15439807</v>
      </c>
      <c r="K24" s="12"/>
      <c r="L24" s="11">
        <v>-3999960</v>
      </c>
    </row>
    <row r="25" spans="1:12" s="83" customFormat="1" ht="20.100000000000001" customHeight="1">
      <c r="B25" s="48" t="s">
        <v>77</v>
      </c>
      <c r="C25" s="48"/>
      <c r="D25" s="98"/>
      <c r="F25" s="235">
        <v>300463</v>
      </c>
      <c r="G25" s="12"/>
      <c r="H25" s="11">
        <v>290164</v>
      </c>
      <c r="I25" s="12"/>
      <c r="J25" s="235">
        <v>358319</v>
      </c>
      <c r="K25" s="12"/>
      <c r="L25" s="11">
        <v>210826</v>
      </c>
    </row>
    <row r="26" spans="1:12" s="83" customFormat="1" ht="20.100000000000001" customHeight="1">
      <c r="B26" s="48" t="s">
        <v>107</v>
      </c>
      <c r="C26" s="48"/>
      <c r="D26" s="98"/>
      <c r="F26" s="235">
        <v>-10</v>
      </c>
      <c r="G26" s="12"/>
      <c r="H26" s="11">
        <v>0</v>
      </c>
      <c r="I26" s="12"/>
      <c r="J26" s="235">
        <v>0</v>
      </c>
      <c r="K26" s="12"/>
      <c r="L26" s="11">
        <v>0</v>
      </c>
    </row>
    <row r="27" spans="1:12" s="83" customFormat="1" ht="20.100000000000001" customHeight="1">
      <c r="B27" s="48" t="s">
        <v>138</v>
      </c>
      <c r="C27" s="48"/>
      <c r="D27" s="98">
        <v>10</v>
      </c>
      <c r="F27" s="235">
        <v>-32245</v>
      </c>
      <c r="G27" s="12"/>
      <c r="H27" s="11">
        <v>-32163</v>
      </c>
      <c r="I27" s="12"/>
      <c r="J27" s="235">
        <v>0</v>
      </c>
      <c r="K27" s="12"/>
      <c r="L27" s="11">
        <v>0</v>
      </c>
    </row>
    <row r="28" spans="1:12" s="83" customFormat="1" ht="20.100000000000001" customHeight="1">
      <c r="B28" s="48" t="s">
        <v>141</v>
      </c>
      <c r="C28" s="48"/>
      <c r="D28" s="98">
        <v>9</v>
      </c>
      <c r="F28" s="235">
        <v>674791</v>
      </c>
      <c r="G28" s="12"/>
      <c r="H28" s="11">
        <v>3235708</v>
      </c>
      <c r="I28" s="12"/>
      <c r="J28" s="235">
        <v>242163</v>
      </c>
      <c r="K28" s="12"/>
      <c r="L28" s="11">
        <v>24744</v>
      </c>
    </row>
    <row r="29" spans="1:12" s="83" customFormat="1" ht="20.100000000000001" customHeight="1">
      <c r="B29" s="48" t="s">
        <v>56</v>
      </c>
      <c r="C29" s="48"/>
      <c r="D29" s="98"/>
      <c r="F29" s="235"/>
      <c r="G29" s="12"/>
      <c r="H29" s="11"/>
      <c r="I29" s="12"/>
      <c r="J29" s="235"/>
      <c r="K29" s="12"/>
      <c r="L29" s="11"/>
    </row>
    <row r="30" spans="1:12" s="83" customFormat="1" ht="20.100000000000001" customHeight="1">
      <c r="B30" s="99" t="s">
        <v>78</v>
      </c>
      <c r="C30" s="99"/>
      <c r="D30" s="98"/>
      <c r="F30" s="235">
        <v>23717732</v>
      </c>
      <c r="G30" s="12"/>
      <c r="H30" s="11">
        <v>-34050937</v>
      </c>
      <c r="I30" s="12"/>
      <c r="J30" s="235">
        <v>-211035</v>
      </c>
      <c r="K30" s="12"/>
      <c r="L30" s="11">
        <v>-3292990</v>
      </c>
    </row>
    <row r="31" spans="1:12" s="83" customFormat="1" ht="20.100000000000001" customHeight="1">
      <c r="B31" s="49" t="s">
        <v>79</v>
      </c>
      <c r="C31" s="49"/>
      <c r="D31" s="98"/>
      <c r="F31" s="235">
        <v>554831</v>
      </c>
      <c r="G31" s="12"/>
      <c r="H31" s="11">
        <v>163631</v>
      </c>
      <c r="I31" s="12"/>
      <c r="J31" s="235">
        <v>0</v>
      </c>
      <c r="K31" s="12"/>
      <c r="L31" s="11">
        <v>0</v>
      </c>
    </row>
    <row r="32" spans="1:12" s="83" customFormat="1" ht="20.100000000000001" customHeight="1">
      <c r="B32" s="99" t="s">
        <v>154</v>
      </c>
      <c r="C32" s="49"/>
      <c r="D32" s="98"/>
      <c r="F32" s="235">
        <v>-1493712</v>
      </c>
      <c r="G32" s="12"/>
      <c r="H32" s="11">
        <v>0</v>
      </c>
      <c r="I32" s="12"/>
      <c r="J32" s="235">
        <v>-1493712</v>
      </c>
      <c r="K32" s="12"/>
      <c r="L32" s="11">
        <v>0</v>
      </c>
    </row>
    <row r="33" spans="1:12" s="83" customFormat="1" ht="20.100000000000001" customHeight="1">
      <c r="B33" s="100" t="s">
        <v>80</v>
      </c>
      <c r="C33" s="100"/>
      <c r="D33" s="98"/>
      <c r="F33" s="236">
        <v>-20137066</v>
      </c>
      <c r="G33" s="12"/>
      <c r="H33" s="13">
        <v>13762822</v>
      </c>
      <c r="I33" s="12"/>
      <c r="J33" s="236">
        <v>-3706619</v>
      </c>
      <c r="K33" s="12"/>
      <c r="L33" s="13">
        <v>4593174</v>
      </c>
    </row>
    <row r="34" spans="1:12" s="83" customFormat="1" ht="20.100000000000001" customHeight="1">
      <c r="B34" s="99" t="s">
        <v>81</v>
      </c>
      <c r="C34" s="99"/>
      <c r="D34" s="98"/>
      <c r="F34" s="238">
        <v>-2260484</v>
      </c>
      <c r="G34" s="12"/>
      <c r="H34" s="14">
        <v>2393256</v>
      </c>
      <c r="I34" s="12"/>
      <c r="J34" s="238">
        <v>-2528584</v>
      </c>
      <c r="K34" s="12"/>
      <c r="L34" s="14">
        <v>1700121</v>
      </c>
    </row>
    <row r="35" spans="1:12" s="83" customFormat="1" ht="8.1" customHeight="1">
      <c r="A35" s="97"/>
      <c r="B35" s="97"/>
      <c r="C35" s="97"/>
      <c r="D35" s="97"/>
      <c r="F35" s="236"/>
      <c r="G35" s="12"/>
      <c r="H35" s="13"/>
      <c r="I35" s="12"/>
      <c r="J35" s="236"/>
      <c r="K35" s="12"/>
      <c r="L35" s="13"/>
    </row>
    <row r="36" spans="1:12" s="83" customFormat="1" ht="20.100000000000001" customHeight="1">
      <c r="A36" s="97" t="s">
        <v>134</v>
      </c>
      <c r="B36" s="97"/>
      <c r="C36" s="97"/>
      <c r="D36" s="97"/>
      <c r="E36" s="101"/>
      <c r="F36" s="235">
        <f>SUM(F10:F34)</f>
        <v>27074325</v>
      </c>
      <c r="G36" s="102"/>
      <c r="H36" s="11">
        <f>SUM(H10:H34)</f>
        <v>16948738</v>
      </c>
      <c r="I36" s="102"/>
      <c r="J36" s="235">
        <f>SUM(J10:J34)</f>
        <v>2259749</v>
      </c>
      <c r="K36" s="102"/>
      <c r="L36" s="11">
        <f>SUM(L10:L34)</f>
        <v>14964287</v>
      </c>
    </row>
    <row r="37" spans="1:12" s="83" customFormat="1" ht="20.100000000000001" customHeight="1">
      <c r="A37" s="103" t="s">
        <v>97</v>
      </c>
      <c r="B37" s="97"/>
      <c r="C37" s="97"/>
      <c r="D37" s="97"/>
      <c r="F37" s="238">
        <v>-3630864</v>
      </c>
      <c r="G37" s="12"/>
      <c r="H37" s="14">
        <v>-2885132</v>
      </c>
      <c r="I37" s="12"/>
      <c r="J37" s="238">
        <v>-1850166</v>
      </c>
      <c r="K37" s="12"/>
      <c r="L37" s="14">
        <v>-2103916</v>
      </c>
    </row>
    <row r="38" spans="1:12" s="83" customFormat="1" ht="8.1" customHeight="1">
      <c r="A38" s="97"/>
      <c r="B38" s="97"/>
      <c r="C38" s="97"/>
      <c r="D38" s="97"/>
      <c r="F38" s="236"/>
      <c r="G38" s="12"/>
      <c r="H38" s="13"/>
      <c r="I38" s="15"/>
      <c r="J38" s="236"/>
      <c r="K38" s="15"/>
      <c r="L38" s="13"/>
    </row>
    <row r="39" spans="1:12" s="83" customFormat="1" ht="20.100000000000001" customHeight="1">
      <c r="A39" s="97" t="s">
        <v>144</v>
      </c>
      <c r="B39" s="97"/>
      <c r="C39" s="97"/>
      <c r="D39" s="97"/>
      <c r="E39" s="104"/>
      <c r="F39" s="238">
        <f>SUM(F36:F37)</f>
        <v>23443461</v>
      </c>
      <c r="G39" s="36"/>
      <c r="H39" s="14">
        <f>SUM(H36:H37)</f>
        <v>14063606</v>
      </c>
      <c r="I39" s="36"/>
      <c r="J39" s="238">
        <f>SUM(J36:J37)</f>
        <v>409583</v>
      </c>
      <c r="K39" s="36"/>
      <c r="L39" s="14">
        <f>SUM(L36:L37)</f>
        <v>12860371</v>
      </c>
    </row>
    <row r="40" spans="1:12" s="83" customFormat="1" ht="21" customHeight="1">
      <c r="A40" s="97"/>
      <c r="B40" s="97"/>
      <c r="C40" s="97"/>
      <c r="D40" s="97"/>
      <c r="E40" s="104"/>
      <c r="F40" s="13"/>
      <c r="G40" s="36"/>
      <c r="H40" s="13"/>
      <c r="I40" s="36"/>
      <c r="J40" s="13"/>
      <c r="K40" s="36"/>
      <c r="L40" s="13"/>
    </row>
    <row r="41" spans="1:12" s="83" customFormat="1" ht="9.75" customHeight="1">
      <c r="A41" s="97"/>
      <c r="B41" s="97"/>
      <c r="C41" s="97"/>
      <c r="D41" s="97"/>
      <c r="E41" s="104"/>
      <c r="F41" s="13"/>
      <c r="G41" s="36"/>
      <c r="H41" s="13"/>
      <c r="I41" s="36"/>
      <c r="J41" s="13"/>
      <c r="K41" s="36"/>
      <c r="L41" s="13"/>
    </row>
    <row r="42" spans="1:12" s="185" customFormat="1" ht="21" customHeight="1">
      <c r="A42" s="185" t="s">
        <v>116</v>
      </c>
    </row>
    <row r="43" spans="1:12" s="185" customFormat="1" ht="21" customHeight="1">
      <c r="A43" s="185" t="s">
        <v>165</v>
      </c>
    </row>
    <row r="44" spans="1:12" s="32" customFormat="1" ht="9" customHeight="1"/>
    <row r="45" spans="1:12" s="83" customFormat="1" ht="21.95" customHeight="1">
      <c r="A45" s="105" t="s">
        <v>135</v>
      </c>
      <c r="B45" s="105"/>
      <c r="C45" s="105"/>
      <c r="D45" s="105"/>
      <c r="E45" s="90"/>
      <c r="F45" s="38"/>
      <c r="G45" s="39"/>
      <c r="H45" s="38"/>
      <c r="I45" s="39"/>
      <c r="J45" s="14"/>
      <c r="K45" s="39"/>
      <c r="L45" s="14"/>
    </row>
    <row r="46" spans="1:12" s="83" customFormat="1" ht="21.75" customHeight="1">
      <c r="A46" s="82" t="str">
        <f>+A1</f>
        <v>บริษัท แอดเทค ฮับ จำกัด (มหาชน)</v>
      </c>
      <c r="D46" s="97"/>
      <c r="F46" s="93"/>
      <c r="G46" s="15"/>
      <c r="H46" s="93"/>
      <c r="I46" s="15"/>
      <c r="J46" s="13"/>
      <c r="K46" s="15"/>
      <c r="L46" s="13"/>
    </row>
    <row r="47" spans="1:12" s="83" customFormat="1" ht="21.75" customHeight="1">
      <c r="A47" s="86" t="s">
        <v>100</v>
      </c>
      <c r="B47" s="97"/>
      <c r="C47" s="97"/>
      <c r="D47" s="97"/>
      <c r="F47" s="93"/>
      <c r="G47" s="15"/>
      <c r="H47" s="93"/>
      <c r="I47" s="15"/>
      <c r="J47" s="13"/>
      <c r="K47" s="15"/>
      <c r="L47" s="13"/>
    </row>
    <row r="48" spans="1:12" s="83" customFormat="1" ht="21.75" customHeight="1">
      <c r="A48" s="89" t="str">
        <f>A3</f>
        <v>สำหรับงวดสามเดือนสิ้นสุดวันที่ 31 มีนาคม พ.ศ. 2565</v>
      </c>
      <c r="B48" s="105"/>
      <c r="C48" s="105"/>
      <c r="D48" s="105"/>
      <c r="E48" s="90"/>
      <c r="F48" s="38"/>
      <c r="G48" s="39"/>
      <c r="H48" s="38"/>
      <c r="I48" s="39"/>
      <c r="J48" s="14"/>
      <c r="K48" s="39"/>
      <c r="L48" s="14"/>
    </row>
    <row r="49" spans="1:12" s="83" customFormat="1" ht="21.75" customHeight="1">
      <c r="A49" s="106"/>
      <c r="D49" s="107"/>
      <c r="F49" s="45"/>
      <c r="G49" s="46"/>
      <c r="H49" s="45"/>
      <c r="I49" s="46"/>
      <c r="J49" s="45"/>
      <c r="K49" s="46"/>
      <c r="L49" s="45"/>
    </row>
    <row r="50" spans="1:12" s="83" customFormat="1" ht="21.75" customHeight="1">
      <c r="A50" s="82"/>
      <c r="B50" s="82"/>
      <c r="C50" s="82"/>
      <c r="D50" s="82"/>
      <c r="E50" s="95"/>
      <c r="F50" s="247" t="s">
        <v>51</v>
      </c>
      <c r="G50" s="247"/>
      <c r="H50" s="247"/>
      <c r="I50" s="27"/>
      <c r="J50" s="247" t="s">
        <v>52</v>
      </c>
      <c r="K50" s="247"/>
      <c r="L50" s="247"/>
    </row>
    <row r="51" spans="1:12" s="83" customFormat="1" ht="21.75" customHeight="1">
      <c r="A51" s="97"/>
      <c r="B51" s="97"/>
      <c r="C51" s="97"/>
      <c r="E51" s="79"/>
      <c r="F51" s="23" t="s">
        <v>150</v>
      </c>
      <c r="G51" s="27"/>
      <c r="H51" s="23" t="s">
        <v>112</v>
      </c>
      <c r="I51" s="27"/>
      <c r="J51" s="23" t="s">
        <v>150</v>
      </c>
      <c r="K51" s="27"/>
      <c r="L51" s="23" t="s">
        <v>112</v>
      </c>
    </row>
    <row r="52" spans="1:12" s="83" customFormat="1" ht="21.75" customHeight="1">
      <c r="A52" s="97"/>
      <c r="B52" s="97"/>
      <c r="C52" s="97"/>
      <c r="D52" s="80" t="s">
        <v>1</v>
      </c>
      <c r="E52" s="79"/>
      <c r="F52" s="63" t="s">
        <v>2</v>
      </c>
      <c r="G52" s="17"/>
      <c r="H52" s="63" t="s">
        <v>2</v>
      </c>
      <c r="I52" s="55"/>
      <c r="J52" s="63" t="s">
        <v>2</v>
      </c>
      <c r="K52" s="55"/>
      <c r="L52" s="63" t="s">
        <v>2</v>
      </c>
    </row>
    <row r="53" spans="1:12" s="83" customFormat="1" ht="8.1" customHeight="1">
      <c r="A53" s="97"/>
      <c r="B53" s="97"/>
      <c r="C53" s="97"/>
      <c r="D53" s="78"/>
      <c r="E53" s="79"/>
      <c r="F53" s="173"/>
      <c r="G53" s="24"/>
      <c r="H53" s="29"/>
      <c r="I53" s="22"/>
      <c r="J53" s="173"/>
      <c r="K53" s="24"/>
      <c r="L53" s="29"/>
    </row>
    <row r="54" spans="1:12" s="83" customFormat="1" ht="21.75" customHeight="1">
      <c r="A54" s="92" t="s">
        <v>26</v>
      </c>
      <c r="B54" s="92"/>
      <c r="C54" s="92"/>
      <c r="D54" s="92"/>
      <c r="F54" s="234"/>
      <c r="G54" s="12"/>
      <c r="H54" s="84"/>
      <c r="I54" s="12"/>
      <c r="J54" s="236"/>
      <c r="K54" s="12"/>
      <c r="L54" s="13"/>
    </row>
    <row r="55" spans="1:12" s="83" customFormat="1" ht="21.75" customHeight="1">
      <c r="A55" s="48" t="s">
        <v>101</v>
      </c>
      <c r="B55" s="92"/>
      <c r="C55" s="92"/>
      <c r="D55" s="92"/>
      <c r="F55" s="237"/>
      <c r="J55" s="237"/>
    </row>
    <row r="56" spans="1:12" s="83" customFormat="1" ht="21.75" customHeight="1">
      <c r="A56" s="48"/>
      <c r="B56" s="97" t="s">
        <v>67</v>
      </c>
      <c r="C56" s="92"/>
      <c r="D56" s="98">
        <v>11</v>
      </c>
      <c r="F56" s="234">
        <v>-107217</v>
      </c>
      <c r="G56" s="12"/>
      <c r="H56" s="13">
        <v>-85034</v>
      </c>
      <c r="I56" s="12"/>
      <c r="J56" s="236">
        <v>-36400</v>
      </c>
      <c r="K56" s="12"/>
      <c r="L56" s="13">
        <v>-85034</v>
      </c>
    </row>
    <row r="57" spans="1:12" s="83" customFormat="1" ht="21.75" customHeight="1">
      <c r="A57" s="48" t="s">
        <v>38</v>
      </c>
      <c r="B57" s="92"/>
      <c r="C57" s="92"/>
      <c r="D57" s="98">
        <v>11</v>
      </c>
      <c r="F57" s="236">
        <v>-192350</v>
      </c>
      <c r="G57" s="12"/>
      <c r="H57" s="13">
        <v>0</v>
      </c>
      <c r="I57" s="12"/>
      <c r="J57" s="174">
        <v>0</v>
      </c>
      <c r="K57" s="12"/>
      <c r="L57" s="33">
        <v>0</v>
      </c>
    </row>
    <row r="58" spans="1:12" s="83" customFormat="1" ht="21.75" customHeight="1">
      <c r="A58" s="48" t="s">
        <v>155</v>
      </c>
      <c r="B58" s="92"/>
      <c r="C58" s="92"/>
      <c r="D58" s="98"/>
      <c r="F58" s="236">
        <v>89554</v>
      </c>
      <c r="G58" s="12"/>
      <c r="H58" s="13">
        <v>0</v>
      </c>
      <c r="I58" s="12"/>
      <c r="J58" s="174">
        <v>19907</v>
      </c>
      <c r="K58" s="12"/>
      <c r="L58" s="13">
        <v>0</v>
      </c>
    </row>
    <row r="59" spans="1:12" s="83" customFormat="1" ht="21.75" customHeight="1">
      <c r="A59" s="48" t="s">
        <v>159</v>
      </c>
      <c r="B59" s="92"/>
      <c r="C59" s="92"/>
      <c r="D59" s="98"/>
      <c r="F59" s="236">
        <v>192724</v>
      </c>
      <c r="G59" s="12"/>
      <c r="H59" s="13">
        <v>0</v>
      </c>
      <c r="I59" s="12"/>
      <c r="J59" s="174">
        <v>0</v>
      </c>
      <c r="K59" s="12"/>
      <c r="L59" s="13">
        <v>0</v>
      </c>
    </row>
    <row r="60" spans="1:12" s="83" customFormat="1" ht="21.75" customHeight="1">
      <c r="A60" s="48" t="s">
        <v>124</v>
      </c>
      <c r="B60" s="92"/>
      <c r="C60" s="92"/>
      <c r="D60" s="98">
        <v>15</v>
      </c>
      <c r="F60" s="174">
        <v>0</v>
      </c>
      <c r="G60" s="12"/>
      <c r="H60" s="33">
        <v>0</v>
      </c>
      <c r="I60" s="12"/>
      <c r="J60" s="236">
        <v>-10000000</v>
      </c>
      <c r="K60" s="12"/>
      <c r="L60" s="13">
        <v>-10000000</v>
      </c>
    </row>
    <row r="61" spans="1:12" s="83" customFormat="1" ht="21.75" customHeight="1">
      <c r="A61" s="48" t="s">
        <v>94</v>
      </c>
      <c r="B61" s="92"/>
      <c r="C61" s="92"/>
      <c r="D61" s="98"/>
      <c r="F61" s="174">
        <v>0</v>
      </c>
      <c r="G61" s="12"/>
      <c r="H61" s="33">
        <v>0</v>
      </c>
      <c r="I61" s="12"/>
      <c r="J61" s="236">
        <v>0</v>
      </c>
      <c r="K61" s="12"/>
      <c r="L61" s="13">
        <v>2000000</v>
      </c>
    </row>
    <row r="62" spans="1:12" s="83" customFormat="1" ht="21.75" customHeight="1">
      <c r="A62" s="48" t="s">
        <v>125</v>
      </c>
      <c r="B62" s="92"/>
      <c r="C62" s="92"/>
      <c r="D62" s="98">
        <v>15</v>
      </c>
      <c r="F62" s="174">
        <v>0</v>
      </c>
      <c r="G62" s="12"/>
      <c r="H62" s="33">
        <v>0</v>
      </c>
      <c r="I62" s="12"/>
      <c r="J62" s="236">
        <v>15439807</v>
      </c>
      <c r="K62" s="12"/>
      <c r="L62" s="13">
        <v>3999960</v>
      </c>
    </row>
    <row r="63" spans="1:12" s="83" customFormat="1" ht="21.75" customHeight="1">
      <c r="A63" s="48" t="s">
        <v>55</v>
      </c>
      <c r="D63" s="98"/>
      <c r="F63" s="236">
        <v>296141</v>
      </c>
      <c r="G63" s="15"/>
      <c r="H63" s="13">
        <v>0</v>
      </c>
      <c r="I63" s="15"/>
      <c r="J63" s="174">
        <v>372579</v>
      </c>
      <c r="K63" s="15"/>
      <c r="L63" s="33">
        <v>144621</v>
      </c>
    </row>
    <row r="64" spans="1:12" s="83" customFormat="1" ht="8.1" customHeight="1">
      <c r="A64" s="97"/>
      <c r="B64" s="97"/>
      <c r="C64" s="97"/>
      <c r="D64" s="98"/>
      <c r="F64" s="239"/>
      <c r="G64" s="15"/>
      <c r="H64" s="108"/>
      <c r="I64" s="15"/>
      <c r="J64" s="239"/>
      <c r="K64" s="15"/>
      <c r="L64" s="108"/>
    </row>
    <row r="65" spans="1:12" s="83" customFormat="1" ht="21.75" customHeight="1">
      <c r="A65" s="109" t="s">
        <v>160</v>
      </c>
      <c r="B65" s="109"/>
      <c r="C65" s="109"/>
      <c r="D65" s="107"/>
      <c r="F65" s="238">
        <f>SUM(F56:F63)</f>
        <v>278852</v>
      </c>
      <c r="G65" s="15"/>
      <c r="H65" s="14">
        <f>SUM(H56:H63)</f>
        <v>-85034</v>
      </c>
      <c r="I65" s="15"/>
      <c r="J65" s="238">
        <f>SUM(J56:J63)</f>
        <v>5795893</v>
      </c>
      <c r="K65" s="15"/>
      <c r="L65" s="14">
        <f>SUM(L56:L63)</f>
        <v>-3940453</v>
      </c>
    </row>
    <row r="66" spans="1:12" s="83" customFormat="1" ht="21.75" customHeight="1">
      <c r="A66" s="97"/>
      <c r="B66" s="97"/>
      <c r="C66" s="97"/>
      <c r="D66" s="97"/>
      <c r="F66" s="239"/>
      <c r="G66" s="15"/>
      <c r="H66" s="108"/>
      <c r="I66" s="15"/>
      <c r="J66" s="239"/>
      <c r="K66" s="15"/>
      <c r="L66" s="108"/>
    </row>
    <row r="67" spans="1:12" s="83" customFormat="1" ht="21.75" customHeight="1">
      <c r="A67" s="82" t="s">
        <v>27</v>
      </c>
      <c r="B67" s="96"/>
      <c r="C67" s="96"/>
      <c r="D67" s="98"/>
      <c r="F67" s="236"/>
      <c r="G67" s="15"/>
      <c r="H67" s="13"/>
      <c r="I67" s="15"/>
      <c r="J67" s="236"/>
      <c r="K67" s="15"/>
      <c r="L67" s="13"/>
    </row>
    <row r="68" spans="1:12" s="83" customFormat="1" ht="21.75" customHeight="1">
      <c r="A68" s="49" t="s">
        <v>142</v>
      </c>
      <c r="B68" s="97"/>
      <c r="C68" s="97"/>
      <c r="D68" s="98">
        <v>13</v>
      </c>
      <c r="F68" s="240">
        <v>-179918</v>
      </c>
      <c r="G68" s="15"/>
      <c r="H68" s="16">
        <v>-430210</v>
      </c>
      <c r="I68" s="15"/>
      <c r="J68" s="240">
        <v>-179918</v>
      </c>
      <c r="K68" s="15"/>
      <c r="L68" s="16">
        <v>-430210</v>
      </c>
    </row>
    <row r="69" spans="1:12" s="83" customFormat="1" ht="21.75" customHeight="1">
      <c r="A69" s="49" t="s">
        <v>143</v>
      </c>
      <c r="B69" s="97"/>
      <c r="C69" s="97"/>
      <c r="D69" s="98">
        <v>13</v>
      </c>
      <c r="F69" s="240">
        <v>-46758</v>
      </c>
      <c r="G69" s="15"/>
      <c r="H69" s="16">
        <v>-66446</v>
      </c>
      <c r="I69" s="15"/>
      <c r="J69" s="240">
        <v>-46758</v>
      </c>
      <c r="K69" s="15"/>
      <c r="L69" s="16">
        <v>-66446</v>
      </c>
    </row>
    <row r="70" spans="1:12" s="83" customFormat="1" ht="21.75" customHeight="1">
      <c r="A70" s="49" t="s">
        <v>136</v>
      </c>
      <c r="B70" s="97"/>
      <c r="C70" s="97"/>
      <c r="D70" s="98"/>
      <c r="F70" s="240">
        <v>-193</v>
      </c>
      <c r="G70" s="15"/>
      <c r="H70" s="16">
        <v>-40</v>
      </c>
      <c r="I70" s="15"/>
      <c r="J70" s="236">
        <v>0</v>
      </c>
      <c r="K70" s="15"/>
      <c r="L70" s="13">
        <v>0</v>
      </c>
    </row>
    <row r="71" spans="1:12" s="83" customFormat="1" ht="21.75" customHeight="1">
      <c r="A71" s="49" t="s">
        <v>93</v>
      </c>
      <c r="B71" s="97"/>
      <c r="C71" s="97"/>
      <c r="D71" s="98"/>
      <c r="F71" s="240">
        <v>0</v>
      </c>
      <c r="G71" s="15"/>
      <c r="H71" s="16">
        <v>-15999950</v>
      </c>
      <c r="I71" s="15"/>
      <c r="J71" s="236">
        <v>0</v>
      </c>
      <c r="K71" s="15"/>
      <c r="L71" s="13">
        <v>-15999950</v>
      </c>
    </row>
    <row r="72" spans="1:12" s="83" customFormat="1" ht="8.1" customHeight="1">
      <c r="A72" s="97"/>
      <c r="B72" s="97"/>
      <c r="C72" s="97"/>
      <c r="D72" s="98"/>
      <c r="F72" s="239"/>
      <c r="G72" s="15"/>
      <c r="H72" s="108"/>
      <c r="I72" s="15"/>
      <c r="J72" s="239"/>
      <c r="K72" s="15"/>
      <c r="L72" s="108"/>
    </row>
    <row r="73" spans="1:12" s="83" customFormat="1" ht="21.75" customHeight="1">
      <c r="A73" s="97" t="s">
        <v>161</v>
      </c>
      <c r="B73" s="97"/>
      <c r="C73" s="97"/>
      <c r="D73" s="98"/>
      <c r="F73" s="238">
        <f>SUM(F68:F71)</f>
        <v>-226869</v>
      </c>
      <c r="G73" s="15"/>
      <c r="H73" s="14">
        <f>SUM(H68:H71)</f>
        <v>-16496646</v>
      </c>
      <c r="I73" s="15"/>
      <c r="J73" s="238">
        <f>SUM(J68:J71)</f>
        <v>-226676</v>
      </c>
      <c r="K73" s="15"/>
      <c r="L73" s="14">
        <f>SUM(L68:L71)</f>
        <v>-16496606</v>
      </c>
    </row>
    <row r="74" spans="1:12" s="83" customFormat="1" ht="21.75" customHeight="1">
      <c r="A74" s="86"/>
      <c r="B74" s="110"/>
      <c r="C74" s="110"/>
      <c r="D74" s="110"/>
      <c r="F74" s="236"/>
      <c r="G74" s="12"/>
      <c r="H74" s="13"/>
      <c r="I74" s="12"/>
      <c r="J74" s="236"/>
      <c r="K74" s="12"/>
      <c r="L74" s="13"/>
    </row>
    <row r="75" spans="1:12" s="83" customFormat="1" ht="21.75" customHeight="1">
      <c r="A75" s="86" t="s">
        <v>162</v>
      </c>
      <c r="B75" s="110"/>
      <c r="C75" s="110"/>
      <c r="D75" s="111"/>
      <c r="F75" s="236">
        <f>F39+F65+F73</f>
        <v>23495444</v>
      </c>
      <c r="G75" s="12"/>
      <c r="H75" s="13">
        <f>H39+H65+H73</f>
        <v>-2518074</v>
      </c>
      <c r="I75" s="12"/>
      <c r="J75" s="236">
        <f>J39+J65+J73</f>
        <v>5978800</v>
      </c>
      <c r="K75" s="12"/>
      <c r="L75" s="13">
        <f>L39+L65+L73</f>
        <v>-7576688</v>
      </c>
    </row>
    <row r="76" spans="1:12" s="83" customFormat="1" ht="21.75" customHeight="1">
      <c r="A76" s="110" t="s">
        <v>58</v>
      </c>
      <c r="B76" s="110"/>
      <c r="C76" s="110"/>
      <c r="D76" s="111"/>
      <c r="F76" s="236">
        <v>497653839</v>
      </c>
      <c r="G76" s="12"/>
      <c r="H76" s="13">
        <v>58984148</v>
      </c>
      <c r="I76" s="12"/>
      <c r="J76" s="236">
        <v>486855634</v>
      </c>
      <c r="K76" s="12"/>
      <c r="L76" s="13">
        <v>55439138</v>
      </c>
    </row>
    <row r="77" spans="1:12" s="83" customFormat="1" ht="8.1" customHeight="1">
      <c r="A77" s="97"/>
      <c r="B77" s="97"/>
      <c r="C77" s="97"/>
      <c r="D77" s="98"/>
      <c r="F77" s="239"/>
      <c r="G77" s="15"/>
      <c r="H77" s="108"/>
      <c r="I77" s="15"/>
      <c r="J77" s="239"/>
      <c r="K77" s="15"/>
      <c r="L77" s="108"/>
    </row>
    <row r="78" spans="1:12" s="83" customFormat="1" ht="21.75" customHeight="1" thickBot="1">
      <c r="A78" s="86" t="s">
        <v>89</v>
      </c>
      <c r="B78" s="110"/>
      <c r="C78" s="110"/>
      <c r="D78" s="111"/>
      <c r="F78" s="241">
        <f>SUM(F75:F76)</f>
        <v>521149283</v>
      </c>
      <c r="G78" s="12"/>
      <c r="H78" s="112">
        <f>SUM(H75:H76)</f>
        <v>56466074</v>
      </c>
      <c r="I78" s="12"/>
      <c r="J78" s="241">
        <f>SUM(J75:J76)</f>
        <v>492834434</v>
      </c>
      <c r="K78" s="12"/>
      <c r="L78" s="112">
        <f>SUM(L75:L76)</f>
        <v>47862450</v>
      </c>
    </row>
    <row r="79" spans="1:12" s="83" customFormat="1" ht="21.75" customHeight="1" thickTop="1">
      <c r="A79" s="86"/>
      <c r="B79" s="110"/>
      <c r="C79" s="110"/>
      <c r="D79" s="111"/>
      <c r="F79" s="13"/>
      <c r="G79" s="12"/>
      <c r="H79" s="13"/>
      <c r="I79" s="12"/>
      <c r="J79" s="13"/>
      <c r="K79" s="12"/>
      <c r="L79" s="13"/>
    </row>
    <row r="80" spans="1:12" s="83" customFormat="1" ht="21.75" customHeight="1">
      <c r="A80" s="169"/>
      <c r="B80" s="49"/>
      <c r="C80" s="49"/>
      <c r="D80" s="107"/>
      <c r="F80" s="45"/>
      <c r="G80" s="46"/>
      <c r="H80" s="45"/>
      <c r="I80" s="46"/>
      <c r="J80" s="45"/>
      <c r="K80" s="46"/>
      <c r="L80" s="45"/>
    </row>
    <row r="81" spans="1:12" s="83" customFormat="1" ht="21.75" customHeight="1">
      <c r="A81" s="169"/>
      <c r="B81" s="49"/>
      <c r="C81" s="49"/>
      <c r="D81" s="107"/>
      <c r="F81" s="45"/>
      <c r="G81" s="46"/>
      <c r="H81" s="45"/>
      <c r="I81" s="46"/>
      <c r="J81" s="45"/>
      <c r="K81" s="46"/>
      <c r="L81" s="45"/>
    </row>
    <row r="82" spans="1:12" s="83" customFormat="1" ht="19.5" customHeight="1">
      <c r="A82" s="169"/>
      <c r="B82" s="49"/>
      <c r="C82" s="49"/>
      <c r="D82" s="107"/>
      <c r="F82" s="45"/>
      <c r="G82" s="46"/>
      <c r="H82" s="45"/>
      <c r="I82" s="46"/>
      <c r="J82" s="45"/>
      <c r="K82" s="46"/>
      <c r="L82" s="45"/>
    </row>
    <row r="83" spans="1:12" s="83" customFormat="1" ht="21.75" customHeight="1">
      <c r="A83" s="49"/>
      <c r="C83" s="49"/>
      <c r="D83" s="107"/>
      <c r="F83" s="45"/>
      <c r="G83" s="46"/>
      <c r="H83" s="45"/>
      <c r="I83" s="46"/>
      <c r="J83" s="45"/>
      <c r="K83" s="46"/>
      <c r="L83" s="45"/>
    </row>
    <row r="84" spans="1:12" s="185" customFormat="1" ht="21" customHeight="1">
      <c r="A84" s="185" t="s">
        <v>116</v>
      </c>
    </row>
    <row r="85" spans="1:12" s="185" customFormat="1" ht="21" customHeight="1">
      <c r="A85" s="185" t="s">
        <v>165</v>
      </c>
    </row>
    <row r="86" spans="1:12" s="32" customFormat="1" ht="21.75" customHeight="1"/>
    <row r="87" spans="1:12" s="83" customFormat="1" ht="21.95" customHeight="1">
      <c r="A87" s="113" t="s">
        <v>135</v>
      </c>
      <c r="B87" s="90"/>
      <c r="C87" s="90"/>
      <c r="D87" s="90"/>
      <c r="E87" s="90"/>
      <c r="F87" s="38"/>
      <c r="G87" s="39"/>
      <c r="H87" s="38"/>
      <c r="I87" s="39"/>
      <c r="J87" s="38"/>
      <c r="K87" s="39"/>
      <c r="L87" s="38"/>
    </row>
  </sheetData>
  <mergeCells count="4">
    <mergeCell ref="F5:H5"/>
    <mergeCell ref="J5:L5"/>
    <mergeCell ref="F50:H50"/>
    <mergeCell ref="J50:L50"/>
  </mergeCells>
  <pageMargins left="0.8" right="0.5" top="0.5" bottom="0.6" header="0.49" footer="0.4"/>
  <pageSetup paperSize="9" scale="95" firstPageNumber="8" orientation="portrait" useFirstPageNumber="1" horizontalDpi="1200" verticalDpi="1200" r:id="rId1"/>
  <headerFooter>
    <oddFooter>&amp;R&amp;"Browallia New,Regular"&amp;13&amp;P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 2-4 </vt:lpstr>
      <vt:lpstr>T5 (3M)</vt:lpstr>
      <vt:lpstr>6</vt:lpstr>
      <vt:lpstr>7</vt:lpstr>
      <vt:lpstr>8-9</vt:lpstr>
    </vt:vector>
  </TitlesOfParts>
  <Company>Price Waterhouse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meaw</cp:lastModifiedBy>
  <cp:lastPrinted>2022-05-10T06:18:54Z</cp:lastPrinted>
  <dcterms:created xsi:type="dcterms:W3CDTF">2001-09-26T02:59:25Z</dcterms:created>
  <dcterms:modified xsi:type="dcterms:W3CDTF">2022-05-11T06:51:14Z</dcterms:modified>
</cp:coreProperties>
</file>